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DeTrabalho"/>
  <mc:AlternateContent xmlns:mc="http://schemas.openxmlformats.org/markup-compatibility/2006">
    <mc:Choice Requires="x15">
      <x15ac:absPath xmlns:x15ac="http://schemas.microsoft.com/office/spreadsheetml/2010/11/ac" url="B:\CORPORATIVO\DEPARTAMENTOS\RI Nexa\Nexa Resources\09 - RI\01 - Trimestral\2026\2026Q1\Website\Apoio\"/>
    </mc:Choice>
  </mc:AlternateContent>
  <xr:revisionPtr revIDLastSave="0" documentId="13_ncr:1_{AA4D6B8D-4C7D-405A-8606-C9A9F4BCE8BE}" xr6:coauthVersionLast="47" xr6:coauthVersionMax="47" xr10:uidLastSave="{00000000-0000-0000-0000-000000000000}"/>
  <bookViews>
    <workbookView xWindow="-120" yWindow="-120" windowWidth="20730" windowHeight="11040" tabRatio="991" firstSheet="1" activeTab="1" xr2:uid="{00000000-000D-0000-FFFF-FFFF00000000}"/>
  </bookViews>
  <sheets>
    <sheet name="Suporte" sheetId="16" state="hidden" r:id="rId1"/>
    <sheet name="Key Indicators &gt;&gt;" sheetId="12" r:id="rId2"/>
    <sheet name="1. Key Financial Indicators" sheetId="4" r:id="rId3"/>
    <sheet name="2. Results" sheetId="7" r:id="rId4"/>
    <sheet name="3. Mining Segment" sheetId="1" r:id="rId5"/>
    <sheet name="4. Mining Cash Costs" sheetId="17" r:id="rId6"/>
    <sheet name="5. Smelting Segment" sheetId="3" r:id="rId7"/>
    <sheet name="6. Smelting Cash Costs" sheetId="18" r:id="rId8"/>
    <sheet name="7. CAPEX" sheetId="2" r:id="rId9"/>
    <sheet name="8. Cash Flow" sheetId="8" r:id="rId10"/>
    <sheet name="9. Balance Sheet" sheetId="9" r:id="rId11"/>
    <sheet name="10. Indebtedness" sheetId="11" r:id="rId12"/>
    <sheet name="11. Cash Flow - Reconciliation" sheetId="6" r:id="rId13"/>
    <sheet name="12. Use of Non-IFRS" sheetId="1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sdgsgha" localSheetId="4" hidden="1">[1]Mercado!#REF!</definedName>
    <definedName name="\sdgsgha" localSheetId="5" hidden="1">[1]Mercado!#REF!</definedName>
    <definedName name="\sdgsgha" localSheetId="8" hidden="1">[1]Mercado!#REF!</definedName>
    <definedName name="\sdgsgha" hidden="1">[1]Mercado!#REF!</definedName>
    <definedName name="_____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_r3" localSheetId="8" hidden="1">{"vista1",#N/A,FALSE,"Tarifas_Teoricas_May_97";"vista2",#N/A,FALSE,"Tarifas_Teoricas_May_97";"vista1",#N/A,FALSE,"Tarifas_Barra_May_97";"vista2",#N/A,FALSE,"Tarifas_Barra_May_97"}</definedName>
    <definedName name="_________r3" localSheetId="0" hidden="1">{"vista1",#N/A,FALSE,"Tarifas_Teoricas_May_97";"vista2",#N/A,FALSE,"Tarifas_Teoricas_May_97";"vista1",#N/A,FALSE,"Tarifas_Barra_May_97";"vista2",#N/A,FALSE,"Tarifas_Barra_May_97"}</definedName>
    <definedName name="_________r3" hidden="1">{"vista1",#N/A,FALSE,"Tarifas_Teoricas_May_97";"vista2",#N/A,FALSE,"Tarifas_Teoricas_May_97";"vista1",#N/A,FALSE,"Tarifas_Barra_May_97";"vista2",#N/A,FALSE,"Tarifas_Barra_May_97"}</definedName>
    <definedName name="________jul02" localSheetId="8" hidden="1">{#N/A,#N/A,FALSE,"MAY96 2260";#N/A,#N/A,FALSE,"system reclass";#N/A,#N/A,FALSE,"Items with no project number"}</definedName>
    <definedName name="________jul02" localSheetId="0" hidden="1">{#N/A,#N/A,FALSE,"MAY96 2260";#N/A,#N/A,FALSE,"system reclass";#N/A,#N/A,FALSE,"Items with no project number"}</definedName>
    <definedName name="________jul02" hidden="1">{#N/A,#N/A,FALSE,"MAY96 2260";#N/A,#N/A,FALSE,"system reclass";#N/A,#N/A,FALSE,"Items with no project number"}</definedName>
    <definedName name="____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r3" localSheetId="8" hidden="1">{"vista1",#N/A,FALSE,"Tarifas_Teoricas_May_97";"vista2",#N/A,FALSE,"Tarifas_Teoricas_May_97";"vista1",#N/A,FALSE,"Tarifas_Barra_May_97";"vista2",#N/A,FALSE,"Tarifas_Barra_May_97"}</definedName>
    <definedName name="________r3" localSheetId="0" hidden="1">{"vista1",#N/A,FALSE,"Tarifas_Teoricas_May_97";"vista2",#N/A,FALSE,"Tarifas_Teoricas_May_97";"vista1",#N/A,FALSE,"Tarifas_Barra_May_97";"vista2",#N/A,FALSE,"Tarifas_Barra_May_97"}</definedName>
    <definedName name="________r3" hidden="1">{"vista1",#N/A,FALSE,"Tarifas_Teoricas_May_97";"vista2",#N/A,FALSE,"Tarifas_Teoricas_May_97";"vista1",#N/A,FALSE,"Tarifas_Barra_May_97";"vista2",#N/A,FALSE,"Tarifas_Barra_May_97"}</definedName>
    <definedName name="______jul02" localSheetId="8" hidden="1">{#N/A,#N/A,FALSE,"MAY96 2260";#N/A,#N/A,FALSE,"system reclass";#N/A,#N/A,FALSE,"Items with no project number"}</definedName>
    <definedName name="______jul02" localSheetId="0" hidden="1">{#N/A,#N/A,FALSE,"MAY96 2260";#N/A,#N/A,FALSE,"system reclass";#N/A,#N/A,FALSE,"Items with no project number"}</definedName>
    <definedName name="______jul02" hidden="1">{#N/A,#N/A,FALSE,"MAY96 2260";#N/A,#N/A,FALSE,"system reclass";#N/A,#N/A,FALSE,"Items with no project number"}</definedName>
    <definedName name="__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3" localSheetId="8" hidden="1">{"vista1",#N/A,FALSE,"Tarifas_Teoricas_May_97";"vista2",#N/A,FALSE,"Tarifas_Teoricas_May_97";"vista1",#N/A,FALSE,"Tarifas_Barra_May_97";"vista2",#N/A,FALSE,"Tarifas_Barra_May_97"}</definedName>
    <definedName name="______r3" localSheetId="0" hidden="1">{"vista1",#N/A,FALSE,"Tarifas_Teoricas_May_97";"vista2",#N/A,FALSE,"Tarifas_Teoricas_May_97";"vista1",#N/A,FALSE,"Tarifas_Barra_May_97";"vista2",#N/A,FALSE,"Tarifas_Barra_May_97"}</definedName>
    <definedName name="______r3" hidden="1">{"vista1",#N/A,FALSE,"Tarifas_Teoricas_May_97";"vista2",#N/A,FALSE,"Tarifas_Teoricas_May_97";"vista1",#N/A,FALSE,"Tarifas_Barra_May_97";"vista2",#N/A,FALSE,"Tarifas_Barra_May_97"}</definedName>
    <definedName name="_____jul02" localSheetId="8" hidden="1">{#N/A,#N/A,FALSE,"MAY96 2260";#N/A,#N/A,FALSE,"system reclass";#N/A,#N/A,FALSE,"Items with no project number"}</definedName>
    <definedName name="_____jul02" localSheetId="0" hidden="1">{#N/A,#N/A,FALSE,"MAY96 2260";#N/A,#N/A,FALSE,"system reclass";#N/A,#N/A,FALSE,"Items with no project number"}</definedName>
    <definedName name="_____jul02" hidden="1">{#N/A,#N/A,FALSE,"MAY96 2260";#N/A,#N/A,FALSE,"system reclass";#N/A,#N/A,FALSE,"Items with no project number"}</definedName>
    <definedName name="_____Key2" hidden="1">#REF!</definedName>
    <definedName name="_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3" localSheetId="8" hidden="1">{"vista1",#N/A,FALSE,"Tarifas_Teoricas_May_97";"vista2",#N/A,FALSE,"Tarifas_Teoricas_May_97";"vista1",#N/A,FALSE,"Tarifas_Barra_May_97";"vista2",#N/A,FALSE,"Tarifas_Barra_May_97"}</definedName>
    <definedName name="_____r3" localSheetId="0" hidden="1">{"vista1",#N/A,FALSE,"Tarifas_Teoricas_May_97";"vista2",#N/A,FALSE,"Tarifas_Teoricas_May_97";"vista1",#N/A,FALSE,"Tarifas_Barra_May_97";"vista2",#N/A,FALSE,"Tarifas_Barra_May_97"}</definedName>
    <definedName name="_____r3" hidden="1">{"vista1",#N/A,FALSE,"Tarifas_Teoricas_May_97";"vista2",#N/A,FALSE,"Tarifas_Teoricas_May_97";"vista1",#N/A,FALSE,"Tarifas_Barra_May_97";"vista2",#N/A,FALSE,"Tarifas_Barra_May_97"}</definedName>
    <definedName name="____jul02" localSheetId="8" hidden="1">{#N/A,#N/A,FALSE,"MAY96 2260";#N/A,#N/A,FALSE,"system reclass";#N/A,#N/A,FALSE,"Items with no project number"}</definedName>
    <definedName name="____jul02" localSheetId="0" hidden="1">{#N/A,#N/A,FALSE,"MAY96 2260";#N/A,#N/A,FALSE,"system reclass";#N/A,#N/A,FALSE,"Items with no project number"}</definedName>
    <definedName name="____jul02" hidden="1">{#N/A,#N/A,FALSE,"MAY96 2260";#N/A,#N/A,FALSE,"system reclass";#N/A,#N/A,FALSE,"Items with no project number"}</definedName>
    <definedName name="____Key2" hidden="1">#REF!</definedName>
    <definedName name="_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3" localSheetId="8" hidden="1">{"vista1",#N/A,FALSE,"Tarifas_Teoricas_May_97";"vista2",#N/A,FALSE,"Tarifas_Teoricas_May_97";"vista1",#N/A,FALSE,"Tarifas_Barra_May_97";"vista2",#N/A,FALSE,"Tarifas_Barra_May_97"}</definedName>
    <definedName name="____r3" localSheetId="0" hidden="1">{"vista1",#N/A,FALSE,"Tarifas_Teoricas_May_97";"vista2",#N/A,FALSE,"Tarifas_Teoricas_May_97";"vista1",#N/A,FALSE,"Tarifas_Barra_May_97";"vista2",#N/A,FALSE,"Tarifas_Barra_May_97"}</definedName>
    <definedName name="____r3" hidden="1">{"vista1",#N/A,FALSE,"Tarifas_Teoricas_May_97";"vista2",#N/A,FALSE,"Tarifas_Teoricas_May_97";"vista1",#N/A,FALSE,"Tarifas_Barra_May_97";"vista2",#N/A,FALSE,"Tarifas_Barra_May_97"}</definedName>
    <definedName name="___jul02" localSheetId="8" hidden="1">{#N/A,#N/A,FALSE,"MAY96 2260";#N/A,#N/A,FALSE,"system reclass";#N/A,#N/A,FALSE,"Items with no project number"}</definedName>
    <definedName name="___jul02" localSheetId="0" hidden="1">{#N/A,#N/A,FALSE,"MAY96 2260";#N/A,#N/A,FALSE,"system reclass";#N/A,#N/A,FALSE,"Items with no project number"}</definedName>
    <definedName name="___jul02" hidden="1">{#N/A,#N/A,FALSE,"MAY96 2260";#N/A,#N/A,FALSE,"system reclass";#N/A,#N/A,FALSE,"Items with no project number"}</definedName>
    <definedName name="___Key2" hidden="1">#REF!</definedName>
    <definedName name="_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3" localSheetId="8" hidden="1">{"vista1",#N/A,FALSE,"Tarifas_Teoricas_May_97";"vista2",#N/A,FALSE,"Tarifas_Teoricas_May_97";"vista1",#N/A,FALSE,"Tarifas_Barra_May_97";"vista2",#N/A,FALSE,"Tarifas_Barra_May_97"}</definedName>
    <definedName name="___r3" localSheetId="0" hidden="1">{"vista1",#N/A,FALSE,"Tarifas_Teoricas_May_97";"vista2",#N/A,FALSE,"Tarifas_Teoricas_May_97";"vista1",#N/A,FALSE,"Tarifas_Barra_May_97";"vista2",#N/A,FALSE,"Tarifas_Barra_May_97"}</definedName>
    <definedName name="___r3" hidden="1">{"vista1",#N/A,FALSE,"Tarifas_Teoricas_May_97";"vista2",#N/A,FALSE,"Tarifas_Teoricas_May_97";"vista1",#N/A,FALSE,"Tarifas_Barra_May_97";"vista2",#N/A,FALSE,"Tarifas_Barra_May_97"}</definedName>
    <definedName name="__123Graph_A" localSheetId="4" hidden="1">[1]Mercado!#REF!</definedName>
    <definedName name="__123Graph_A" localSheetId="5" hidden="1">[1]Mercado!#REF!</definedName>
    <definedName name="__123Graph_A" hidden="1">[1]Mercado!#REF!</definedName>
    <definedName name="__123Graph_ACOMPARA" localSheetId="4" hidden="1">[1]Mercado!#REF!</definedName>
    <definedName name="__123Graph_ACOMPARA" localSheetId="5" hidden="1">[1]Mercado!#REF!</definedName>
    <definedName name="__123Graph_ACOMPARA" hidden="1">[1]Mercado!#REF!</definedName>
    <definedName name="__123Graph_ACONSMED" localSheetId="4" hidden="1">[1]Mercado!#REF!</definedName>
    <definedName name="__123Graph_ACONSMED" localSheetId="5" hidden="1">[1]Mercado!#REF!</definedName>
    <definedName name="__123Graph_ACONSMED" hidden="1">[1]Mercado!#REF!</definedName>
    <definedName name="__123Graph_APREVRCOM" localSheetId="4" hidden="1">#REF!</definedName>
    <definedName name="__123Graph_APREVRCOM" localSheetId="5" hidden="1">#REF!</definedName>
    <definedName name="__123Graph_APREVRCOM" localSheetId="8" hidden="1">#REF!</definedName>
    <definedName name="__123Graph_APREVRCOM" hidden="1">#REF!</definedName>
    <definedName name="__123Graph_APREVREALI" localSheetId="4" hidden="1">#REF!</definedName>
    <definedName name="__123Graph_APREVREALI" localSheetId="5" hidden="1">#REF!</definedName>
    <definedName name="__123Graph_APREVREALI" localSheetId="8" hidden="1">#REF!</definedName>
    <definedName name="__123Graph_APREVREALI" hidden="1">#REF!</definedName>
    <definedName name="__123Graph_APREVRIND" localSheetId="4" hidden="1">#REF!</definedName>
    <definedName name="__123Graph_APREVRIND" localSheetId="5" hidden="1">#REF!</definedName>
    <definedName name="__123Graph_APREVRIND" localSheetId="8" hidden="1">#REF!</definedName>
    <definedName name="__123Graph_APREVRIND" hidden="1">#REF!</definedName>
    <definedName name="__123Graph_APREVROUT" localSheetId="4" hidden="1">[1]Mercado!#REF!</definedName>
    <definedName name="__123Graph_APREVROUT" localSheetId="5" hidden="1">[1]Mercado!#REF!</definedName>
    <definedName name="__123Graph_APREVROUT" localSheetId="8" hidden="1">[1]Mercado!#REF!</definedName>
    <definedName name="__123Graph_APREVROUT" hidden="1">[1]Mercado!#REF!</definedName>
    <definedName name="__123Graph_APREVRRES" localSheetId="4" hidden="1">#REF!</definedName>
    <definedName name="__123Graph_APREVRRES" localSheetId="5" hidden="1">#REF!</definedName>
    <definedName name="__123Graph_APREVRRES" localSheetId="8" hidden="1">#REF!</definedName>
    <definedName name="__123Graph_APREVRRES" hidden="1">#REF!</definedName>
    <definedName name="__123Graph_APREVRTOT" localSheetId="4" hidden="1">#REF!</definedName>
    <definedName name="__123Graph_APREVRTOT" localSheetId="5" hidden="1">#REF!</definedName>
    <definedName name="__123Graph_APREVRTOT" localSheetId="8" hidden="1">#REF!</definedName>
    <definedName name="__123Graph_APREVRTOT" hidden="1">#REF!</definedName>
    <definedName name="__123Graph_AYTD" localSheetId="4" hidden="1">'[2]YTD actual v. projection'!#REF!</definedName>
    <definedName name="__123Graph_AYTD" localSheetId="5" hidden="1">'[2]YTD actual v. projection'!#REF!</definedName>
    <definedName name="__123Graph_AYTD" localSheetId="8" hidden="1">'[2]YTD actual v. projection'!#REF!</definedName>
    <definedName name="__123Graph_AYTD" hidden="1">'[2]YTD actual v. projection'!#REF!</definedName>
    <definedName name="__123Graph_AYTD92" localSheetId="4" hidden="1">'[2]YTD actual v. projection'!#REF!</definedName>
    <definedName name="__123Graph_AYTD92" localSheetId="5" hidden="1">'[2]YTD actual v. projection'!#REF!</definedName>
    <definedName name="__123Graph_AYTD92" localSheetId="8" hidden="1">'[2]YTD actual v. projection'!#REF!</definedName>
    <definedName name="__123Graph_AYTD92" hidden="1">'[2]YTD actual v. projection'!#REF!</definedName>
    <definedName name="__123Graph_B" localSheetId="4" hidden="1">#REF!</definedName>
    <definedName name="__123Graph_B" localSheetId="5" hidden="1">#REF!</definedName>
    <definedName name="__123Graph_B" localSheetId="8" hidden="1">#REF!</definedName>
    <definedName name="__123Graph_B" hidden="1">#REF!</definedName>
    <definedName name="__123Graph_BCOMPARA" localSheetId="4" hidden="1">#REF!</definedName>
    <definedName name="__123Graph_BCOMPARA" localSheetId="5" hidden="1">#REF!</definedName>
    <definedName name="__123Graph_BCOMPARA" localSheetId="8" hidden="1">#REF!</definedName>
    <definedName name="__123Graph_BCOMPARA" hidden="1">#REF!</definedName>
    <definedName name="__123Graph_BPREVREALI" localSheetId="4" hidden="1">#REF!</definedName>
    <definedName name="__123Graph_BPREVREALI" localSheetId="5" hidden="1">#REF!</definedName>
    <definedName name="__123Graph_BPREVREALI" localSheetId="8" hidden="1">#REF!</definedName>
    <definedName name="__123Graph_BPREVREALI" hidden="1">#REF!</definedName>
    <definedName name="__123Graph_C" hidden="1">[3]BALANMES!$G$46:$G$59</definedName>
    <definedName name="__123Graph_CPREVREALI" localSheetId="4" hidden="1">#REF!</definedName>
    <definedName name="__123Graph_CPREVREALI" localSheetId="5" hidden="1">#REF!</definedName>
    <definedName name="__123Graph_CPREVREALI" localSheetId="8" hidden="1">#REF!</definedName>
    <definedName name="__123Graph_CPREVREALI" hidden="1">#REF!</definedName>
    <definedName name="__123Graph_D" localSheetId="4" hidden="1">#REF!</definedName>
    <definedName name="__123Graph_D" localSheetId="5" hidden="1">#REF!</definedName>
    <definedName name="__123Graph_D" localSheetId="8" hidden="1">#REF!</definedName>
    <definedName name="__123Graph_D" hidden="1">#REF!</definedName>
    <definedName name="__123Graph_DCOMPARA" localSheetId="4" hidden="1">#REF!</definedName>
    <definedName name="__123Graph_DCOMPARA" localSheetId="5" hidden="1">#REF!</definedName>
    <definedName name="__123Graph_DCOMPARA" localSheetId="8" hidden="1">#REF!</definedName>
    <definedName name="__123Graph_DCOMPARA" hidden="1">#REF!</definedName>
    <definedName name="__123Graph_DPREVREALI" localSheetId="4" hidden="1">[1]Mercado!#REF!</definedName>
    <definedName name="__123Graph_DPREVREALI" localSheetId="5" hidden="1">[1]Mercado!#REF!</definedName>
    <definedName name="__123Graph_DPREVREALI" localSheetId="8" hidden="1">[1]Mercado!#REF!</definedName>
    <definedName name="__123Graph_DPREVREALI" hidden="1">[1]Mercado!#REF!</definedName>
    <definedName name="__123Graph_E" hidden="1">[3]BALANMES!$I$46:$I$59</definedName>
    <definedName name="__123Graph_EPREVREALI" localSheetId="4" hidden="1">#REF!</definedName>
    <definedName name="__123Graph_EPREVREALI" localSheetId="5" hidden="1">#REF!</definedName>
    <definedName name="__123Graph_EPREVREALI" localSheetId="8" hidden="1">#REF!</definedName>
    <definedName name="__123Graph_EPREVREALI" hidden="1">#REF!</definedName>
    <definedName name="__123Graph_EYTD" localSheetId="4" hidden="1">'[2]YTD actual v. projection'!#REF!</definedName>
    <definedName name="__123Graph_EYTD" localSheetId="5" hidden="1">'[2]YTD actual v. projection'!#REF!</definedName>
    <definedName name="__123Graph_EYTD" localSheetId="8" hidden="1">'[2]YTD actual v. projection'!#REF!</definedName>
    <definedName name="__123Graph_EYTD" hidden="1">'[2]YTD actual v. projection'!#REF!</definedName>
    <definedName name="__123Graph_EYTD92" localSheetId="4" hidden="1">'[2]YTD actual v. projection'!#REF!</definedName>
    <definedName name="__123Graph_EYTD92" localSheetId="5" hidden="1">'[2]YTD actual v. projection'!#REF!</definedName>
    <definedName name="__123Graph_EYTD92" localSheetId="8" hidden="1">'[2]YTD actual v. projection'!#REF!</definedName>
    <definedName name="__123Graph_EYTD92" hidden="1">'[2]YTD actual v. projection'!#REF!</definedName>
    <definedName name="__123Graph_F" localSheetId="4" hidden="1">#REF!</definedName>
    <definedName name="__123Graph_F" localSheetId="5" hidden="1">#REF!</definedName>
    <definedName name="__123Graph_F" localSheetId="8" hidden="1">#REF!</definedName>
    <definedName name="__123Graph_F" hidden="1">#REF!</definedName>
    <definedName name="__123Graph_FCOMPARA" localSheetId="4" hidden="1">#REF!</definedName>
    <definedName name="__123Graph_FCOMPARA" localSheetId="5" hidden="1">#REF!</definedName>
    <definedName name="__123Graph_FCOMPARA" localSheetId="8" hidden="1">#REF!</definedName>
    <definedName name="__123Graph_FCOMPARA" hidden="1">#REF!</definedName>
    <definedName name="__123Graph_LBL_A" localSheetId="4" hidden="1">'[2]YTD actual v. projection'!#REF!</definedName>
    <definedName name="__123Graph_LBL_A" localSheetId="5" hidden="1">'[2]YTD actual v. projection'!#REF!</definedName>
    <definedName name="__123Graph_LBL_A" localSheetId="8" hidden="1">'[2]YTD actual v. projection'!#REF!</definedName>
    <definedName name="__123Graph_LBL_A" hidden="1">'[2]YTD actual v. projection'!#REF!</definedName>
    <definedName name="__123Graph_LBL_AYTD" localSheetId="4" hidden="1">'[2]YTD actual v. projection'!#REF!</definedName>
    <definedName name="__123Graph_LBL_AYTD" localSheetId="5" hidden="1">'[2]YTD actual v. projection'!#REF!</definedName>
    <definedName name="__123Graph_LBL_AYTD" localSheetId="8" hidden="1">'[2]YTD actual v. projection'!#REF!</definedName>
    <definedName name="__123Graph_LBL_AYTD" hidden="1">'[2]YTD actual v. projection'!#REF!</definedName>
    <definedName name="__123Graph_LBL_AYTD92" localSheetId="4" hidden="1">'[2]YTD actual v. projection'!#REF!</definedName>
    <definedName name="__123Graph_LBL_AYTD92" localSheetId="5" hidden="1">'[2]YTD actual v. projection'!#REF!</definedName>
    <definedName name="__123Graph_LBL_AYTD92" hidden="1">'[2]YTD actual v. projection'!#REF!</definedName>
    <definedName name="__123Graph_LBL_B" localSheetId="4" hidden="1">'[2]YTD actual v. projection'!#REF!</definedName>
    <definedName name="__123Graph_LBL_B" localSheetId="5" hidden="1">'[2]YTD actual v. projection'!#REF!</definedName>
    <definedName name="__123Graph_LBL_B" hidden="1">'[2]YTD actual v. projection'!#REF!</definedName>
    <definedName name="__123Graph_LBL_BYTD" localSheetId="4" hidden="1">'[2]YTD actual v. projection'!#REF!</definedName>
    <definedName name="__123Graph_LBL_BYTD" localSheetId="5" hidden="1">'[2]YTD actual v. projection'!#REF!</definedName>
    <definedName name="__123Graph_LBL_BYTD" hidden="1">'[2]YTD actual v. projection'!#REF!</definedName>
    <definedName name="__123Graph_LBL_BYTD92" localSheetId="4" hidden="1">'[2]YTD actual v. projection'!#REF!</definedName>
    <definedName name="__123Graph_LBL_BYTD92" localSheetId="5" hidden="1">'[2]YTD actual v. projection'!#REF!</definedName>
    <definedName name="__123Graph_LBL_BYTD92" hidden="1">'[2]YTD actual v. projection'!#REF!</definedName>
    <definedName name="__123Graph_LBL_C" localSheetId="4" hidden="1">'[2]YTD actual v. projection'!#REF!</definedName>
    <definedName name="__123Graph_LBL_C" localSheetId="5" hidden="1">'[2]YTD actual v. projection'!#REF!</definedName>
    <definedName name="__123Graph_LBL_C" hidden="1">'[2]YTD actual v. projection'!#REF!</definedName>
    <definedName name="__123Graph_LBL_CYTD" localSheetId="4" hidden="1">'[2]YTD actual v. projection'!#REF!</definedName>
    <definedName name="__123Graph_LBL_CYTD" localSheetId="5" hidden="1">'[2]YTD actual v. projection'!#REF!</definedName>
    <definedName name="__123Graph_LBL_CYTD" hidden="1">'[2]YTD actual v. projection'!#REF!</definedName>
    <definedName name="__123Graph_LBL_CYTD92" localSheetId="4" hidden="1">'[2]YTD actual v. projection'!#REF!</definedName>
    <definedName name="__123Graph_LBL_CYTD92" localSheetId="5" hidden="1">'[2]YTD actual v. projection'!#REF!</definedName>
    <definedName name="__123Graph_LBL_CYTD92" hidden="1">'[2]YTD actual v. projection'!#REF!</definedName>
    <definedName name="__123Graph_LBL_D" localSheetId="4" hidden="1">'[2]YTD actual v. projection'!#REF!</definedName>
    <definedName name="__123Graph_LBL_D" localSheetId="5" hidden="1">'[2]YTD actual v. projection'!#REF!</definedName>
    <definedName name="__123Graph_LBL_D" hidden="1">'[2]YTD actual v. projection'!#REF!</definedName>
    <definedName name="__123Graph_LBL_DYTD" localSheetId="4" hidden="1">'[2]YTD actual v. projection'!#REF!</definedName>
    <definedName name="__123Graph_LBL_DYTD" localSheetId="5" hidden="1">'[2]YTD actual v. projection'!#REF!</definedName>
    <definedName name="__123Graph_LBL_DYTD" hidden="1">'[2]YTD actual v. projection'!#REF!</definedName>
    <definedName name="__123Graph_LBL_DYTD92" localSheetId="4" hidden="1">'[2]YTD actual v. projection'!#REF!</definedName>
    <definedName name="__123Graph_LBL_DYTD92" localSheetId="5" hidden="1">'[2]YTD actual v. projection'!#REF!</definedName>
    <definedName name="__123Graph_LBL_DYTD92" hidden="1">'[2]YTD actual v. projection'!#REF!</definedName>
    <definedName name="__123Graph_LBL_E" localSheetId="4" hidden="1">'[2]YTD actual v. projection'!#REF!</definedName>
    <definedName name="__123Graph_LBL_E" localSheetId="5" hidden="1">'[2]YTD actual v. projection'!#REF!</definedName>
    <definedName name="__123Graph_LBL_E" hidden="1">'[2]YTD actual v. projection'!#REF!</definedName>
    <definedName name="__123Graph_LBL_EYTD" localSheetId="4" hidden="1">'[2]YTD actual v. projection'!#REF!</definedName>
    <definedName name="__123Graph_LBL_EYTD" localSheetId="5" hidden="1">'[2]YTD actual v. projection'!#REF!</definedName>
    <definedName name="__123Graph_LBL_EYTD" hidden="1">'[2]YTD actual v. projection'!#REF!</definedName>
    <definedName name="__123Graph_LBL_EYTD92" localSheetId="4" hidden="1">'[2]YTD actual v. projection'!#REF!</definedName>
    <definedName name="__123Graph_LBL_EYTD92" localSheetId="5" hidden="1">'[2]YTD actual v. projection'!#REF!</definedName>
    <definedName name="__123Graph_LBL_EYTD92" hidden="1">'[2]YTD actual v. projection'!#REF!</definedName>
    <definedName name="__123Graph_LBL_F" localSheetId="4" hidden="1">'[2]YTD actual v. projection'!#REF!</definedName>
    <definedName name="__123Graph_LBL_F" localSheetId="5" hidden="1">'[2]YTD actual v. projection'!#REF!</definedName>
    <definedName name="__123Graph_LBL_F" hidden="1">'[2]YTD actual v. projection'!#REF!</definedName>
    <definedName name="__123Graph_LBL_FYTD" localSheetId="4" hidden="1">'[2]YTD actual v. projection'!#REF!</definedName>
    <definedName name="__123Graph_LBL_FYTD" localSheetId="5" hidden="1">'[2]YTD actual v. projection'!#REF!</definedName>
    <definedName name="__123Graph_LBL_FYTD" hidden="1">'[2]YTD actual v. projection'!#REF!</definedName>
    <definedName name="__123Graph_LBL_FYTD92" localSheetId="4" hidden="1">'[2]YTD actual v. projection'!#REF!</definedName>
    <definedName name="__123Graph_LBL_FYTD92" localSheetId="5" hidden="1">'[2]YTD actual v. projection'!#REF!</definedName>
    <definedName name="__123Graph_LBL_FYTD92" hidden="1">'[2]YTD actual v. projection'!#REF!</definedName>
    <definedName name="__123Graph_X" localSheetId="4" hidden="1">'[2]YTD actual v. projection'!#REF!</definedName>
    <definedName name="__123Graph_X" localSheetId="5" hidden="1">'[2]YTD actual v. projection'!#REF!</definedName>
    <definedName name="__123Graph_X" hidden="1">'[2]YTD actual v. projection'!#REF!</definedName>
    <definedName name="__123Graph_XCONSMED" localSheetId="4" hidden="1">[1]Mercado!#REF!</definedName>
    <definedName name="__123Graph_XCONSMED" localSheetId="5" hidden="1">[1]Mercado!#REF!</definedName>
    <definedName name="__123Graph_XCONSMED" hidden="1">[1]Mercado!#REF!</definedName>
    <definedName name="__123Graph_XELASTIC" localSheetId="4" hidden="1">[1]Mercado!#REF!</definedName>
    <definedName name="__123Graph_XELASTIC" localSheetId="5" hidden="1">[1]Mercado!#REF!</definedName>
    <definedName name="__123Graph_XELASTIC" hidden="1">[1]Mercado!#REF!</definedName>
    <definedName name="__123Graph_XPREVRCOM" localSheetId="4" hidden="1">[1]Mercado!#REF!</definedName>
    <definedName name="__123Graph_XPREVRCOM" localSheetId="5" hidden="1">[1]Mercado!#REF!</definedName>
    <definedName name="__123Graph_XPREVRCOM" hidden="1">[1]Mercado!#REF!</definedName>
    <definedName name="__123Graph_XPREVREALI" localSheetId="4" hidden="1">[1]Mercado!#REF!</definedName>
    <definedName name="__123Graph_XPREVREALI" localSheetId="5" hidden="1">[1]Mercado!#REF!</definedName>
    <definedName name="__123Graph_XPREVREALI" hidden="1">[1]Mercado!#REF!</definedName>
    <definedName name="__123Graph_XPREVRIND" localSheetId="4" hidden="1">#REF!</definedName>
    <definedName name="__123Graph_XPREVRIND" localSheetId="5" hidden="1">#REF!</definedName>
    <definedName name="__123Graph_XPREVRIND" localSheetId="8" hidden="1">#REF!</definedName>
    <definedName name="__123Graph_XPREVRIND" hidden="1">#REF!</definedName>
    <definedName name="__123Graph_XPREVROUT" localSheetId="4" hidden="1">#REF!</definedName>
    <definedName name="__123Graph_XPREVROUT" localSheetId="5" hidden="1">#REF!</definedName>
    <definedName name="__123Graph_XPREVROUT" localSheetId="8" hidden="1">#REF!</definedName>
    <definedName name="__123Graph_XPREVROUT" hidden="1">#REF!</definedName>
    <definedName name="__123Graph_XPREVRRES" localSheetId="4" hidden="1">#REF!</definedName>
    <definedName name="__123Graph_XPREVRRES" localSheetId="5" hidden="1">#REF!</definedName>
    <definedName name="__123Graph_XPREVRRES" localSheetId="8" hidden="1">#REF!</definedName>
    <definedName name="__123Graph_XPREVRRES" hidden="1">#REF!</definedName>
    <definedName name="__123Graph_XPREVRTOT" localSheetId="4" hidden="1">#REF!</definedName>
    <definedName name="__123Graph_XPREVRTOT" localSheetId="5" hidden="1">#REF!</definedName>
    <definedName name="__123Graph_XPREVRTOT" localSheetId="8" hidden="1">#REF!</definedName>
    <definedName name="__123Graph_XPREVRTOT" hidden="1">#REF!</definedName>
    <definedName name="__123Graph_XYTD" localSheetId="4" hidden="1">'[2]YTD actual v. projection'!#REF!</definedName>
    <definedName name="__123Graph_XYTD" localSheetId="5" hidden="1">'[2]YTD actual v. projection'!#REF!</definedName>
    <definedName name="__123Graph_XYTD" localSheetId="8" hidden="1">'[2]YTD actual v. projection'!#REF!</definedName>
    <definedName name="__123Graph_XYTD" hidden="1">'[2]YTD actual v. projection'!#REF!</definedName>
    <definedName name="__123Graph_XYTD92" localSheetId="4" hidden="1">'[2]YTD actual v. projection'!#REF!</definedName>
    <definedName name="__123Graph_XYTD92" localSheetId="5" hidden="1">'[2]YTD actual v. projection'!#REF!</definedName>
    <definedName name="__123Graph_XYTD92" localSheetId="8" hidden="1">'[2]YTD actual v. projection'!#REF!</definedName>
    <definedName name="__123Graph_XYTD92" hidden="1">'[2]YTD actual v. projection'!#REF!</definedName>
    <definedName name="__jul02" localSheetId="8" hidden="1">{#N/A,#N/A,FALSE,"MAY96 2260";#N/A,#N/A,FALSE,"system reclass";#N/A,#N/A,FALSE,"Items with no project number"}</definedName>
    <definedName name="__jul02" localSheetId="0" hidden="1">{#N/A,#N/A,FALSE,"MAY96 2260";#N/A,#N/A,FALSE,"system reclass";#N/A,#N/A,FALSE,"Items with no project number"}</definedName>
    <definedName name="__jul02" hidden="1">{#N/A,#N/A,FALSE,"MAY96 2260";#N/A,#N/A,FALSE,"system reclass";#N/A,#N/A,FALSE,"Items with no project number"}</definedName>
    <definedName name="__Key2" hidden="1">#REF!</definedName>
    <definedName name="__r"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3" localSheetId="8" hidden="1">{"vista1",#N/A,FALSE,"Tarifas_Teoricas_May_97";"vista2",#N/A,FALSE,"Tarifas_Teoricas_May_97";"vista1",#N/A,FALSE,"Tarifas_Barra_May_97";"vista2",#N/A,FALSE,"Tarifas_Barra_May_97"}</definedName>
    <definedName name="__r3" localSheetId="0" hidden="1">{"vista1",#N/A,FALSE,"Tarifas_Teoricas_May_97";"vista2",#N/A,FALSE,"Tarifas_Teoricas_May_97";"vista1",#N/A,FALSE,"Tarifas_Barra_May_97";"vista2",#N/A,FALSE,"Tarifas_Barra_May_97"}</definedName>
    <definedName name="__r3" hidden="1">{"vista1",#N/A,FALSE,"Tarifas_Teoricas_May_97";"vista2",#N/A,FALSE,"Tarifas_Teoricas_May_97";"vista1",#N/A,FALSE,"Tarifas_Barra_May_97";"vista2",#N/A,FALSE,"Tarifas_Barra_May_97"}</definedName>
    <definedName name="_123" localSheetId="4" hidden="1">#REF!</definedName>
    <definedName name="_123" localSheetId="5" hidden="1">#REF!</definedName>
    <definedName name="_123" hidden="1">#REF!</definedName>
    <definedName name="_12œ____123Grap" localSheetId="4" hidden="1">#REF!</definedName>
    <definedName name="_12œ____123Grap" localSheetId="5" hidden="1">#REF!</definedName>
    <definedName name="_12œ____123Grap" localSheetId="8" hidden="1">#REF!</definedName>
    <definedName name="_12œ____123Grap" hidden="1">#REF!</definedName>
    <definedName name="_15_0_Dist_Val" hidden="1">#REF!</definedName>
    <definedName name="_16_0_Dist_Val" hidden="1">#REF!</definedName>
    <definedName name="_16œ_0__123Grap" localSheetId="4" hidden="1">#REF!</definedName>
    <definedName name="_16œ_0__123Grap" localSheetId="5" hidden="1">#REF!</definedName>
    <definedName name="_16œ_0__123Grap" localSheetId="8" hidden="1">#REF!</definedName>
    <definedName name="_16œ_0__123Grap" hidden="1">#REF!</definedName>
    <definedName name="_1Dist_Val" localSheetId="4" hidden="1">[4]ACUMULADO!#REF!</definedName>
    <definedName name="_1Dist_Val" localSheetId="5" hidden="1">[4]ACUMULADO!#REF!</definedName>
    <definedName name="_1Dist_Val" localSheetId="8" hidden="1">[4]ACUMULADO!#REF!</definedName>
    <definedName name="_1Dist_Val" hidden="1">[4]ACUMULADO!#REF!</definedName>
    <definedName name="_2F" localSheetId="4" hidden="1">[4]ACUMULADO!#REF!</definedName>
    <definedName name="_2F" localSheetId="5" hidden="1">[4]ACUMULADO!#REF!</definedName>
    <definedName name="_2F" localSheetId="8" hidden="1">[4]ACUMULADO!#REF!</definedName>
    <definedName name="_2F" hidden="1">[4]ACUMULADO!#REF!</definedName>
    <definedName name="_3_0_Dist_Val" localSheetId="4" hidden="1">[4]ACUMULADO!#REF!</definedName>
    <definedName name="_3_0_Dist_Val" localSheetId="5" hidden="1">[4]ACUMULADO!#REF!</definedName>
    <definedName name="_3_0_Dist_Val" hidden="1">[4]ACUMULADO!#REF!</definedName>
    <definedName name="_31_0_F" hidden="1">#REF!</definedName>
    <definedName name="_32_0_F" hidden="1">#REF!</definedName>
    <definedName name="_4_0_F" localSheetId="4" hidden="1">[4]ACUMULADO!#REF!</definedName>
    <definedName name="_4_0_F" localSheetId="5" hidden="1">[4]ACUMULADO!#REF!</definedName>
    <definedName name="_4_0_F" hidden="1">[4]ACUMULADO!#REF!</definedName>
    <definedName name="_4_123Grap" localSheetId="4" hidden="1">#REF!</definedName>
    <definedName name="_4_123Grap" localSheetId="5" hidden="1">#REF!</definedName>
    <definedName name="_4_123Grap" localSheetId="8" hidden="1">#REF!</definedName>
    <definedName name="_4_123Grap" hidden="1">#REF!</definedName>
    <definedName name="_8_0__123Grap" localSheetId="4" hidden="1">#REF!</definedName>
    <definedName name="_8_0__123Grap" localSheetId="5" hidden="1">#REF!</definedName>
    <definedName name="_8_0__123Grap" localSheetId="8" hidden="1">#REF!</definedName>
    <definedName name="_8_0__123Grap" hidden="1">#REF!</definedName>
    <definedName name="_ACC2" localSheetId="4" hidden="1">#REF!</definedName>
    <definedName name="_ACC2" localSheetId="5" hidden="1">#REF!</definedName>
    <definedName name="_ACC2" localSheetId="8" hidden="1">#REF!</definedName>
    <definedName name="_ACC2"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2047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localSheetId="4" hidden="1">[4]ACUMULADO!#REF!</definedName>
    <definedName name="_Dist_Bin" localSheetId="5" hidden="1">[4]ACUMULADO!#REF!</definedName>
    <definedName name="_Dist_Bin" localSheetId="8" hidden="1">[4]ACUMULADO!#REF!</definedName>
    <definedName name="_Dist_Bin" hidden="1">[4]ACUMULADO!#REF!</definedName>
    <definedName name="_Dist_Values" localSheetId="4" hidden="1">#REF!</definedName>
    <definedName name="_Dist_Values" localSheetId="5" hidden="1">#REF!</definedName>
    <definedName name="_Dist_Values" localSheetId="8" hidden="1">#REF!</definedName>
    <definedName name="_Dist_Values" hidden="1">#REF!</definedName>
    <definedName name="_Fill" localSheetId="4" hidden="1">#REF!</definedName>
    <definedName name="_Fill" localSheetId="5" hidden="1">#REF!</definedName>
    <definedName name="_Fill" localSheetId="8" hidden="1">#REF!</definedName>
    <definedName name="_Fill" hidden="1">#REF!</definedName>
    <definedName name="_xlnm._FilterDatabase" hidden="1">'[5]Cash basis Ago-02'!$A$1:$BG$114</definedName>
    <definedName name="_jul02" localSheetId="8" hidden="1">{#N/A,#N/A,FALSE,"MAY96 2260";#N/A,#N/A,FALSE,"system reclass";#N/A,#N/A,FALSE,"Items with no project number"}</definedName>
    <definedName name="_jul02" localSheetId="0" hidden="1">{#N/A,#N/A,FALSE,"MAY96 2260";#N/A,#N/A,FALSE,"system reclass";#N/A,#N/A,FALSE,"Items with no project number"}</definedName>
    <definedName name="_jul02" hidden="1">{#N/A,#N/A,FALSE,"MAY96 2260";#N/A,#N/A,FALSE,"system reclass";#N/A,#N/A,FALSE,"Items with no project number"}</definedName>
    <definedName name="_Key1" localSheetId="4" hidden="1">#REF!</definedName>
    <definedName name="_Key1" localSheetId="5" hidden="1">#REF!</definedName>
    <definedName name="_Key1" localSheetId="8" hidden="1">#REF!</definedName>
    <definedName name="_Key1" hidden="1">#REF!</definedName>
    <definedName name="_Key2" hidden="1">[6]MOPE!$AG$10:$AG$70</definedName>
    <definedName name="_MatInverse_In" hidden="1">#REF!</definedName>
    <definedName name="_Order1" hidden="1">0</definedName>
    <definedName name="_Order2" hidden="1">255</definedName>
    <definedName name="_Parse_Out" localSheetId="4" hidden="1">#REF!</definedName>
    <definedName name="_Parse_Out" localSheetId="5" hidden="1">#REF!</definedName>
    <definedName name="_Parse_Out" localSheetId="8" hidden="1">#REF!</definedName>
    <definedName name="_Parse_Out" hidden="1">#REF!</definedName>
    <definedName name="_r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3" localSheetId="8" hidden="1">{"vista1",#N/A,FALSE,"Tarifas_Teoricas_May_97";"vista2",#N/A,FALSE,"Tarifas_Teoricas_May_97";"vista1",#N/A,FALSE,"Tarifas_Barra_May_97";"vista2",#N/A,FALSE,"Tarifas_Barra_May_97"}</definedName>
    <definedName name="_r3" localSheetId="0" hidden="1">{"vista1",#N/A,FALSE,"Tarifas_Teoricas_May_97";"vista2",#N/A,FALSE,"Tarifas_Teoricas_May_97";"vista1",#N/A,FALSE,"Tarifas_Barra_May_97";"vista2",#N/A,FALSE,"Tarifas_Barra_May_97"}</definedName>
    <definedName name="_r3" hidden="1">{"vista1",#N/A,FALSE,"Tarifas_Teoricas_May_97";"vista2",#N/A,FALSE,"Tarifas_Teoricas_May_97";"vista1",#N/A,FALSE,"Tarifas_Barra_May_97";"vista2",#N/A,FALSE,"Tarifas_Barra_May_97"}</definedName>
    <definedName name="_Regression_Int" hidden="1">1</definedName>
    <definedName name="_Regression_Out" localSheetId="4" hidden="1">'[7] PIB Brasil ( R$ de 1996 )'!#REF!</definedName>
    <definedName name="_Regression_Out" localSheetId="5" hidden="1">'[7] PIB Brasil ( R$ de 1996 )'!#REF!</definedName>
    <definedName name="_Regression_Out" hidden="1">'[7] PIB Brasil ( R$ de 1996 )'!#REF!</definedName>
    <definedName name="_Regression_X" localSheetId="4" hidden="1">'[7] PIB Brasil ( R$ de 1996 )'!#REF!</definedName>
    <definedName name="_Regression_X" localSheetId="5" hidden="1">'[7] PIB Brasil ( R$ de 1996 )'!#REF!</definedName>
    <definedName name="_Regression_X" hidden="1">'[7] PIB Brasil ( R$ de 1996 )'!#REF!</definedName>
    <definedName name="_Regression_Y" localSheetId="4" hidden="1">#REF!</definedName>
    <definedName name="_Regression_Y" localSheetId="5" hidden="1">#REF!</definedName>
    <definedName name="_Regression_Y" localSheetId="8" hidden="1">#REF!</definedName>
    <definedName name="_Regression_Y" hidden="1">#REF!</definedName>
    <definedName name="_Sort" localSheetId="4" hidden="1">#REF!</definedName>
    <definedName name="_Sort" localSheetId="5" hidden="1">#REF!</definedName>
    <definedName name="_Sort" localSheetId="8" hidden="1">#REF!</definedName>
    <definedName name="_Sort" hidden="1">#REF!</definedName>
    <definedName name="_Sort2" hidden="1">#REF!</definedName>
    <definedName name="_Table1_In1" localSheetId="4" hidden="1">#REF!</definedName>
    <definedName name="_Table1_In1" localSheetId="5" hidden="1">#REF!</definedName>
    <definedName name="_Table1_In1" localSheetId="8" hidden="1">#REF!</definedName>
    <definedName name="_Table1_In1" hidden="1">#REF!</definedName>
    <definedName name="_Table1_Out" localSheetId="4" hidden="1">#REF!</definedName>
    <definedName name="_Table1_Out" localSheetId="5" hidden="1">#REF!</definedName>
    <definedName name="_Table1_Out" localSheetId="8" hidden="1">#REF!</definedName>
    <definedName name="_Table1_Out" hidden="1">#REF!</definedName>
    <definedName name="_Table2_In1" hidden="1">#REF!</definedName>
    <definedName name="_Table2_In2" hidden="1">#REF!</definedName>
    <definedName name="aaaaaaaaaa" localSheetId="8" hidden="1">{#N/A,#N/A,FALSE,"ENERGIA";#N/A,#N/A,FALSE,"PERDIDAS";#N/A,#N/A,FALSE,"CLIENTES";#N/A,#N/A,FALSE,"ESTADO";#N/A,#N/A,FALSE,"TECNICA"}</definedName>
    <definedName name="aaaaaaaaaa" localSheetId="0" hidden="1">{#N/A,#N/A,FALSE,"ENERGIA";#N/A,#N/A,FALSE,"PERDIDAS";#N/A,#N/A,FALSE,"CLIENTES";#N/A,#N/A,FALSE,"ESTADO";#N/A,#N/A,FALSE,"TECNICA"}</definedName>
    <definedName name="aaaaaaaaaa" hidden="1">{#N/A,#N/A,FALSE,"ENERGIA";#N/A,#N/A,FALSE,"PERDIDAS";#N/A,#N/A,FALSE,"CLIENTES";#N/A,#N/A,FALSE,"ESTADO";#N/A,#N/A,FALSE,"TECNICA"}</definedName>
    <definedName name="aaaaaaaaaaaaa" localSheetId="8" hidden="1">{#N/A,#N/A,FALSE,"LLAVE";#N/A,#N/A,FALSE,"EERR";#N/A,#N/A,FALSE,"ESP";#N/A,#N/A,FALSE,"EOAF";#N/A,#N/A,FALSE,"CASH";#N/A,#N/A,FALSE,"FINANZAS";#N/A,#N/A,FALSE,"DEUDA";#N/A,#N/A,FALSE,"INVERSION";#N/A,#N/A,FALSE,"PERSONAL"}</definedName>
    <definedName name="aaaaaaaaaaaaa" localSheetId="0" hidden="1">{#N/A,#N/A,FALSE,"LLAVE";#N/A,#N/A,FALSE,"EERR";#N/A,#N/A,FALSE,"ESP";#N/A,#N/A,FALSE,"EOAF";#N/A,#N/A,FALSE,"CASH";#N/A,#N/A,FALSE,"FINANZAS";#N/A,#N/A,FALSE,"DEUDA";#N/A,#N/A,FALSE,"INVERSION";#N/A,#N/A,FALSE,"PERSONAL"}</definedName>
    <definedName name="aaaaaaaaaaaaa" hidden="1">{#N/A,#N/A,FALSE,"LLAVE";#N/A,#N/A,FALSE,"EERR";#N/A,#N/A,FALSE,"ESP";#N/A,#N/A,FALSE,"EOAF";#N/A,#N/A,FALSE,"CASH";#N/A,#N/A,FALSE,"FINANZAS";#N/A,#N/A,FALSE,"DEUDA";#N/A,#N/A,FALSE,"INVERSION";#N/A,#N/A,FALSE,"PERSONAL"}</definedName>
    <definedName name="ACwvu.Coal._.Pricing._.and._.Usage." localSheetId="4" hidden="1">#REF!</definedName>
    <definedName name="ACwvu.Coal._.Pricing._.and._.Usage." localSheetId="5" hidden="1">#REF!</definedName>
    <definedName name="ACwvu.Coal._.Pricing._.and._.Usage." localSheetId="8" hidden="1">#REF!</definedName>
    <definedName name="ACwvu.Coal._.Pricing._.and._.Usage." hidden="1">#REF!</definedName>
    <definedName name="ACwvu.Depreciation._.Monthly." localSheetId="4" hidden="1">#REF!</definedName>
    <definedName name="ACwvu.Depreciation._.Monthly." localSheetId="5" hidden="1">#REF!</definedName>
    <definedName name="ACwvu.Depreciation._.Monthly." localSheetId="8" hidden="1">#REF!</definedName>
    <definedName name="ACwvu.Depreciation._.Monthly." hidden="1">#REF!</definedName>
    <definedName name="ACwvu.Gross._.Profit." localSheetId="4" hidden="1">#REF!</definedName>
    <definedName name="ACwvu.Gross._.Profit." localSheetId="5" hidden="1">#REF!</definedName>
    <definedName name="ACwvu.Gross._.Profit." localSheetId="8" hidden="1">#REF!</definedName>
    <definedName name="ACwvu.Gross._.Profit." hidden="1">#REF!</definedName>
    <definedName name="ACwvu.Gross._.Profit._.Monthly." localSheetId="4" hidden="1">#REF!</definedName>
    <definedName name="ACwvu.Gross._.Profit._.Monthly." localSheetId="5" hidden="1">#REF!</definedName>
    <definedName name="ACwvu.Gross._.Profit._.Monthly." localSheetId="8" hidden="1">#REF!</definedName>
    <definedName name="ACwvu.Gross._.Profit._.Monthly." hidden="1">#REF!</definedName>
    <definedName name="ACwvu.Inter._.Plant._.Xfer._.Monthly." localSheetId="4" hidden="1">#REF!</definedName>
    <definedName name="ACwvu.Inter._.Plant._.Xfer._.Monthly." localSheetId="5" hidden="1">#REF!</definedName>
    <definedName name="ACwvu.Inter._.Plant._.Xfer._.Monthly." localSheetId="8" hidden="1">#REF!</definedName>
    <definedName name="ACwvu.Inter._.Plant._.Xfer._.Monthly." hidden="1">#REF!</definedName>
    <definedName name="ACwvu.Inventory._.Change._.Monthly." localSheetId="4" hidden="1">#REF!</definedName>
    <definedName name="ACwvu.Inventory._.Change._.Monthly." localSheetId="5" hidden="1">#REF!</definedName>
    <definedName name="ACwvu.Inventory._.Change._.Monthly." localSheetId="8" hidden="1">#REF!</definedName>
    <definedName name="ACwvu.Inventory._.Change._.Monthly." hidden="1">#REF!</definedName>
    <definedName name="ACwvu.Labour._.Fringes._.Monthly." localSheetId="4" hidden="1">#REF!</definedName>
    <definedName name="ACwvu.Labour._.Fringes._.Monthly." localSheetId="5" hidden="1">#REF!</definedName>
    <definedName name="ACwvu.Labour._.Fringes._.Monthly." localSheetId="8" hidden="1">#REF!</definedName>
    <definedName name="ACwvu.Labour._.Fringes._.Monthly." hidden="1">#REF!</definedName>
    <definedName name="ACwvu.Other._.Variable._.Monthly." localSheetId="4" hidden="1">#REF!</definedName>
    <definedName name="ACwvu.Other._.Variable._.Monthly." localSheetId="5" hidden="1">#REF!</definedName>
    <definedName name="ACwvu.Other._.Variable._.Monthly." localSheetId="8" hidden="1">#REF!</definedName>
    <definedName name="ACwvu.Other._.Variable._.Monthly." hidden="1">#REF!</definedName>
    <definedName name="ACwvu.Other._.Variable._.Summary." localSheetId="4" hidden="1">#REF!</definedName>
    <definedName name="ACwvu.Other._.Variable._.Summary." localSheetId="5" hidden="1">#REF!</definedName>
    <definedName name="ACwvu.Other._.Variable._.Summary." localSheetId="8" hidden="1">#REF!</definedName>
    <definedName name="ACwvu.Other._.Variable._.Summary." hidden="1">#REF!</definedName>
    <definedName name="ACwvu.Power._.Monthly." localSheetId="4" hidden="1">#REF!</definedName>
    <definedName name="ACwvu.Power._.Monthly." localSheetId="5" hidden="1">#REF!</definedName>
    <definedName name="ACwvu.Power._.Monthly." localSheetId="8" hidden="1">#REF!</definedName>
    <definedName name="ACwvu.Power._.Monthly." hidden="1">#REF!</definedName>
    <definedName name="ACwvu.Power._.Summary." localSheetId="4" hidden="1">#REF!</definedName>
    <definedName name="ACwvu.Power._.Summary." localSheetId="5" hidden="1">#REF!</definedName>
    <definedName name="ACwvu.Power._.Summary." localSheetId="8" hidden="1">#REF!</definedName>
    <definedName name="ACwvu.Power._.Summary." hidden="1">#REF!</definedName>
    <definedName name="ACwvu.Process._.Fuel._.Monthly." localSheetId="4" hidden="1">#REF!</definedName>
    <definedName name="ACwvu.Process._.Fuel._.Monthly." localSheetId="5" hidden="1">#REF!</definedName>
    <definedName name="ACwvu.Process._.Fuel._.Monthly." localSheetId="8" hidden="1">#REF!</definedName>
    <definedName name="ACwvu.Process._.Fuel._.Monthly." hidden="1">#REF!</definedName>
    <definedName name="ACwvu.Process._.Fuel._.Summary." localSheetId="4" hidden="1">#REF!</definedName>
    <definedName name="ACwvu.Process._.Fuel._.Summary." localSheetId="5" hidden="1">#REF!</definedName>
    <definedName name="ACwvu.Process._.Fuel._.Summary." localSheetId="8" hidden="1">#REF!</definedName>
    <definedName name="ACwvu.Process._.Fuel._.Summary." hidden="1">#REF!</definedName>
    <definedName name="ACwvu.Production._.Monthly." localSheetId="4" hidden="1">#REF!</definedName>
    <definedName name="ACwvu.Production._.Monthly." localSheetId="5" hidden="1">#REF!</definedName>
    <definedName name="ACwvu.Production._.Monthly." localSheetId="8" hidden="1">#REF!</definedName>
    <definedName name="ACwvu.Production._.Monthly." hidden="1">#REF!</definedName>
    <definedName name="ACwvu.Purchased._.Material._.Monthly." localSheetId="4" hidden="1">#REF!</definedName>
    <definedName name="ACwvu.Purchased._.Material._.Monthly." localSheetId="5" hidden="1">#REF!</definedName>
    <definedName name="ACwvu.Purchased._.Material._.Monthly." localSheetId="8" hidden="1">#REF!</definedName>
    <definedName name="ACwvu.Purchased._.Material._.Monthly." hidden="1">#REF!</definedName>
    <definedName name="ACwvu.Purchased._.Material._.Summary." localSheetId="4" hidden="1">#REF!</definedName>
    <definedName name="ACwvu.Purchased._.Material._.Summary." localSheetId="5" hidden="1">#REF!</definedName>
    <definedName name="ACwvu.Purchased._.Material._.Summary." localSheetId="8" hidden="1">#REF!</definedName>
    <definedName name="ACwvu.Purchased._.Material._.Summary." hidden="1">#REF!</definedName>
    <definedName name="ACwvu.Repair._.Materials._.Monthly." localSheetId="4" hidden="1">#REF!</definedName>
    <definedName name="ACwvu.Repair._.Materials._.Monthly." localSheetId="5" hidden="1">#REF!</definedName>
    <definedName name="ACwvu.Repair._.Materials._.Monthly." localSheetId="8" hidden="1">#REF!</definedName>
    <definedName name="ACwvu.Repair._.Materials._.Monthly." hidden="1">#REF!</definedName>
    <definedName name="ACwvu.Repair._.Materials._.Summary." localSheetId="4" hidden="1">#REF!</definedName>
    <definedName name="ACwvu.Repair._.Materials._.Summary." localSheetId="5" hidden="1">#REF!</definedName>
    <definedName name="ACwvu.Repair._.Materials._.Summary." localSheetId="8" hidden="1">#REF!</definedName>
    <definedName name="ACwvu.Repair._.Materials._.Summary." hidden="1">#REF!</definedName>
    <definedName name="AFILIADAS" localSheetId="8" hidden="1">{#N/A,#N/A,FALSE,"Aging Summary";#N/A,#N/A,FALSE,"Ratio Analysis";#N/A,#N/A,FALSE,"Test 120 Day Accts";#N/A,#N/A,FALSE,"Tickmarks"}</definedName>
    <definedName name="AFILIADAS" localSheetId="0" hidden="1">{#N/A,#N/A,FALSE,"Aging Summary";#N/A,#N/A,FALSE,"Ratio Analysis";#N/A,#N/A,FALSE,"Test 120 Day Accts";#N/A,#N/A,FALSE,"Tickmarks"}</definedName>
    <definedName name="AFILIADAS" hidden="1">{#N/A,#N/A,FALSE,"Aging Summary";#N/A,#N/A,FALSE,"Ratio Analysis";#N/A,#N/A,FALSE,"Test 120 Day Accts";#N/A,#N/A,FALSE,"Tickmarks"}</definedName>
    <definedName name="analisis" localSheetId="8" hidden="1">{#N/A,#N/A,FALSE,"Aging Summary";#N/A,#N/A,FALSE,"Ratio Analysis";#N/A,#N/A,FALSE,"Test 120 Day Accts";#N/A,#N/A,FALSE,"Tickmarks"}</definedName>
    <definedName name="analisis" localSheetId="0" hidden="1">{#N/A,#N/A,FALSE,"Aging Summary";#N/A,#N/A,FALSE,"Ratio Analysis";#N/A,#N/A,FALSE,"Test 120 Day Accts";#N/A,#N/A,FALSE,"Tickmarks"}</definedName>
    <definedName name="analisis" hidden="1">{#N/A,#N/A,FALSE,"Aging Summary";#N/A,#N/A,FALSE,"Ratio Analysis";#N/A,#N/A,FALSE,"Test 120 Day Accts";#N/A,#N/A,FALSE,"Tickmarks"}</definedName>
    <definedName name="anscount" hidden="1">2</definedName>
    <definedName name="AS2DocOpenMode" hidden="1">"AS2DocumentEdit"</definedName>
    <definedName name="AS2HasNoAutoHeaderFooter" hidden="1">" "</definedName>
    <definedName name="AS2NamedRange" hidden="1">4</definedName>
    <definedName name="AS2ReportLS" hidden="1">1</definedName>
    <definedName name="AS2StaticLS" localSheetId="4" hidden="1">#REF!</definedName>
    <definedName name="AS2StaticLS" localSheetId="5" hidden="1">#REF!</definedName>
    <definedName name="AS2StaticLS" localSheetId="8" hidden="1">#REF!</definedName>
    <definedName name="AS2StaticLS" hidden="1">#REF!</definedName>
    <definedName name="AS2SyncStepLS" hidden="1">0</definedName>
    <definedName name="AS2TickmarkLS" localSheetId="4" hidden="1">#REF!</definedName>
    <definedName name="AS2TickmarkLS" localSheetId="5" hidden="1">#REF!</definedName>
    <definedName name="AS2TickmarkLS" localSheetId="8" hidden="1">#REF!</definedName>
    <definedName name="AS2TickmarkLS" hidden="1">#REF!</definedName>
    <definedName name="AS2VersionLS" hidden="1">300</definedName>
    <definedName name="asdfsfsa" localSheetId="4" hidden="1">#REF!</definedName>
    <definedName name="asdfsfsa" localSheetId="5" hidden="1">#REF!</definedName>
    <definedName name="asdfsfsa" localSheetId="8" hidden="1">#REF!</definedName>
    <definedName name="asdfsfsa" hidden="1">#REF!</definedName>
    <definedName name="Au" hidden="1">#REF!</definedName>
    <definedName name="BANCO1" localSheetId="4" hidden="1">#REF!</definedName>
    <definedName name="BANCO1" localSheetId="5" hidden="1">#REF!</definedName>
    <definedName name="BANCO1" localSheetId="8" hidden="1">#REF!</definedName>
    <definedName name="BANCO1" hidden="1">#REF!</definedName>
    <definedName name="bb" localSheetId="8" hidden="1">{#N/A,#N/A,FALSE,"ENERGIA";#N/A,#N/A,FALSE,"PERDIDAS";#N/A,#N/A,FALSE,"CLIENTES";#N/A,#N/A,FALSE,"ESTADO";#N/A,#N/A,FALSE,"TECNICA"}</definedName>
    <definedName name="bb" localSheetId="0" hidden="1">{#N/A,#N/A,FALSE,"ENERGIA";#N/A,#N/A,FALSE,"PERDIDAS";#N/A,#N/A,FALSE,"CLIENTES";#N/A,#N/A,FALSE,"ESTADO";#N/A,#N/A,FALSE,"TECNICA"}</definedName>
    <definedName name="bb" hidden="1">{#N/A,#N/A,FALSE,"ENERGIA";#N/A,#N/A,FALSE,"PERDIDAS";#N/A,#N/A,FALSE,"CLIENTES";#N/A,#N/A,FALSE,"ESTADO";#N/A,#N/A,FALSE,"TECNICA"}</definedName>
    <definedName name="BBBBBBBB" localSheetId="8" hidden="1">{#N/A,#N/A,FALSE,"Aging Summary";#N/A,#N/A,FALSE,"Ratio Analysis";#N/A,#N/A,FALSE,"Test 120 Day Accts";#N/A,#N/A,FALSE,"Tickmarks"}</definedName>
    <definedName name="BBBBBBBB" localSheetId="0" hidden="1">{#N/A,#N/A,FALSE,"Aging Summary";#N/A,#N/A,FALSE,"Ratio Analysis";#N/A,#N/A,FALSE,"Test 120 Day Accts";#N/A,#N/A,FALSE,"Tickmarks"}</definedName>
    <definedName name="BBBBBBBB" hidden="1">{#N/A,#N/A,FALSE,"Aging Summary";#N/A,#N/A,FALSE,"Ratio Analysis";#N/A,#N/A,FALSE,"Test 120 Day Accts";#N/A,#N/A,FALSE,"Tickmarks"}</definedName>
    <definedName name="BG_Del" hidden="1">15</definedName>
    <definedName name="BG_Ins" hidden="1">4</definedName>
    <definedName name="BG_Mod" hidden="1">6</definedName>
    <definedName name="BLPH1" localSheetId="4" hidden="1">#REF!</definedName>
    <definedName name="BLPH1" localSheetId="5" hidden="1">#REF!</definedName>
    <definedName name="BLPH1" localSheetId="8" hidden="1">#REF!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localSheetId="4" hidden="1">#REF!</definedName>
    <definedName name="BLPH2" localSheetId="5" hidden="1">#REF!</definedName>
    <definedName name="BLPH2" localSheetId="8"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3" localSheetId="4" hidden="1">[8]Sheet1!#REF!</definedName>
    <definedName name="BLPH3" localSheetId="5" hidden="1">[8]Sheet1!#REF!</definedName>
    <definedName name="BLPH3" localSheetId="8" hidden="1">[8]Sheet1!#REF!</definedName>
    <definedName name="BLPH3" hidden="1">[8]Sheet1!#REF!</definedName>
    <definedName name="BLPH3001" hidden="1">#REF!</definedName>
    <definedName name="BLPH3002" hidden="1">#REF!</definedName>
    <definedName name="BLPH3003"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09" hidden="1">#REF!</definedName>
    <definedName name="BLPH3010"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BLPH3027" hidden="1">#REF!</definedName>
    <definedName name="BLPH3028" hidden="1">#REF!</definedName>
    <definedName name="BLPH3029" hidden="1">#REF!</definedName>
    <definedName name="BLPH3030" hidden="1">#REF!</definedName>
    <definedName name="BLPH3031" hidden="1">#REF!</definedName>
    <definedName name="BLPH3032" hidden="1">#REF!</definedName>
    <definedName name="BLPH3033" hidden="1">#REF!</definedName>
    <definedName name="BLPH3034" hidden="1">#REF!</definedName>
    <definedName name="BLPH3035" hidden="1">#REF!</definedName>
    <definedName name="BLPH3036" hidden="1">#REF!</definedName>
    <definedName name="BLPH3037" hidden="1">#REF!</definedName>
    <definedName name="BLPH3038" hidden="1">#REF!</definedName>
    <definedName name="BLPH3039" hidden="1">#REF!</definedName>
    <definedName name="BLPH3040" hidden="1">#REF!</definedName>
    <definedName name="BLPH3041" hidden="1">#REF!</definedName>
    <definedName name="BLPH3042" hidden="1">#REF!</definedName>
    <definedName name="BLPH3043" hidden="1">#REF!</definedName>
    <definedName name="BLPH3044" hidden="1">#REF!</definedName>
    <definedName name="BLPH3045" hidden="1">#REF!</definedName>
    <definedName name="BLPH3046" hidden="1">#REF!</definedName>
    <definedName name="BLPH3047" hidden="1">#REF!</definedName>
    <definedName name="BLPH3048" hidden="1">#REF!</definedName>
    <definedName name="BLPH3049" hidden="1">#REF!</definedName>
    <definedName name="BLPH3050" hidden="1">#REF!</definedName>
    <definedName name="BLPH3051" hidden="1">#REF!</definedName>
    <definedName name="BLPH3052" hidden="1">#REF!</definedName>
    <definedName name="BLPH3053" hidden="1">#REF!</definedName>
    <definedName name="BLPH3054" hidden="1">#REF!</definedName>
    <definedName name="BLPH3055" hidden="1">#REF!</definedName>
    <definedName name="BLPH3056" hidden="1">#REF!</definedName>
    <definedName name="BLPH3057"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x" localSheetId="8" hidden="1">{#N/A,#N/A,FALSE,"LLAVE";#N/A,#N/A,FALSE,"EERR";#N/A,#N/A,FALSE,"ESP";#N/A,#N/A,FALSE,"EOAF";#N/A,#N/A,FALSE,"CASH";#N/A,#N/A,FALSE,"FINANZAS";#N/A,#N/A,FALSE,"DEUDA";#N/A,#N/A,FALSE,"INVERSION";#N/A,#N/A,FALSE,"PERSONAL"}</definedName>
    <definedName name="bx" localSheetId="0" hidden="1">{#N/A,#N/A,FALSE,"LLAVE";#N/A,#N/A,FALSE,"EERR";#N/A,#N/A,FALSE,"ESP";#N/A,#N/A,FALSE,"EOAF";#N/A,#N/A,FALSE,"CASH";#N/A,#N/A,FALSE,"FINANZAS";#N/A,#N/A,FALSE,"DEUDA";#N/A,#N/A,FALSE,"INVERSION";#N/A,#N/A,FALSE,"PERSONAL"}</definedName>
    <definedName name="bx" hidden="1">{#N/A,#N/A,FALSE,"LLAVE";#N/A,#N/A,FALSE,"EERR";#N/A,#N/A,FALSE,"ESP";#N/A,#N/A,FALSE,"EOAF";#N/A,#N/A,FALSE,"CASH";#N/A,#N/A,FALSE,"FINANZAS";#N/A,#N/A,FALSE,"DEUDA";#N/A,#N/A,FALSE,"INVERSION";#N/A,#N/A,FALSE,"PERSONAL"}</definedName>
    <definedName name="cacs2004" localSheetId="8" hidden="1">{"DetallexDep",#N/A,FALSE,"Giovanna (x DEPT)"}</definedName>
    <definedName name="cacs2004" localSheetId="0" hidden="1">{"DetallexDep",#N/A,FALSE,"Giovanna (x DEPT)"}</definedName>
    <definedName name="cacs2004" hidden="1">{"DetallexDep",#N/A,FALSE,"Giovanna (x DEPT)"}</definedName>
    <definedName name="cacs2005" localSheetId="8" hidden="1">{"DetallexDep",#N/A,FALSE,"Giovanna (x DEPT)"}</definedName>
    <definedName name="cacs2005" localSheetId="0" hidden="1">{"DetallexDep",#N/A,FALSE,"Giovanna (x DEPT)"}</definedName>
    <definedName name="cacs2005" hidden="1">{"DetallexDep",#N/A,FALSE,"Giovanna (x DEPT)"}</definedName>
    <definedName name="cacs2006" localSheetId="8" hidden="1">{"DetallexDep",#N/A,FALSE,"Giovanna (x DEPT)"}</definedName>
    <definedName name="cacs2006" localSheetId="0" hidden="1">{"DetallexDep",#N/A,FALSE,"Giovanna (x DEPT)"}</definedName>
    <definedName name="cacs2006" hidden="1">{"DetallexDep",#N/A,FALSE,"Giovanna (x DEPT)"}</definedName>
    <definedName name="CD" localSheetId="8" hidden="1">{#N/A,#N/A,FALSE,"LLAVE";#N/A,#N/A,FALSE,"EERR";#N/A,#N/A,FALSE,"ESP";#N/A,#N/A,FALSE,"EOAF";#N/A,#N/A,FALSE,"CASH";#N/A,#N/A,FALSE,"FINANZAS";#N/A,#N/A,FALSE,"DEUDA";#N/A,#N/A,FALSE,"INVERSION";#N/A,#N/A,FALSE,"PERSONAL"}</definedName>
    <definedName name="CD" localSheetId="0" hidden="1">{#N/A,#N/A,FALSE,"LLAVE";#N/A,#N/A,FALSE,"EERR";#N/A,#N/A,FALSE,"ESP";#N/A,#N/A,FALSE,"EOAF";#N/A,#N/A,FALSE,"CASH";#N/A,#N/A,FALSE,"FINANZAS";#N/A,#N/A,FALSE,"DEUDA";#N/A,#N/A,FALSE,"INVERSION";#N/A,#N/A,FALSE,"PERSONAL"}</definedName>
    <definedName name="CD" hidden="1">{#N/A,#N/A,FALSE,"LLAVE";#N/A,#N/A,FALSE,"EERR";#N/A,#N/A,FALSE,"ESP";#N/A,#N/A,FALSE,"EOAF";#N/A,#N/A,FALSE,"CASH";#N/A,#N/A,FALSE,"FINANZAS";#N/A,#N/A,FALSE,"DEUDA";#N/A,#N/A,FALSE,"INVERSION";#N/A,#N/A,FALSE,"PERSONAL"}</definedName>
    <definedName name="cdx" localSheetId="8" hidden="1">{#N/A,#N/A,FALSE,"LLAVE";#N/A,#N/A,FALSE,"EERR";#N/A,#N/A,FALSE,"ESP";#N/A,#N/A,FALSE,"EOAF";#N/A,#N/A,FALSE,"CASH";#N/A,#N/A,FALSE,"FINANZAS";#N/A,#N/A,FALSE,"DEUDA";#N/A,#N/A,FALSE,"INVERSION";#N/A,#N/A,FALSE,"PERSONAL"}</definedName>
    <definedName name="cdx" localSheetId="0" hidden="1">{#N/A,#N/A,FALSE,"LLAVE";#N/A,#N/A,FALSE,"EERR";#N/A,#N/A,FALSE,"ESP";#N/A,#N/A,FALSE,"EOAF";#N/A,#N/A,FALSE,"CASH";#N/A,#N/A,FALSE,"FINANZAS";#N/A,#N/A,FALSE,"DEUDA";#N/A,#N/A,FALSE,"INVERSION";#N/A,#N/A,FALSE,"PERSONAL"}</definedName>
    <definedName name="cdx" hidden="1">{#N/A,#N/A,FALSE,"LLAVE";#N/A,#N/A,FALSE,"EERR";#N/A,#N/A,FALSE,"ESP";#N/A,#N/A,FALSE,"EOAF";#N/A,#N/A,FALSE,"CASH";#N/A,#N/A,FALSE,"FINANZAS";#N/A,#N/A,FALSE,"DEUDA";#N/A,#N/A,FALSE,"INVERSION";#N/A,#N/A,FALSE,"PERSONAL"}</definedName>
    <definedName name="CIQWBGuid" hidden="1">"ROLLING ABR 2014.xlsx"</definedName>
    <definedName name="Clien" localSheetId="8" hidden="1">{#N/A,#N/A,FALSE,"LLAVE";#N/A,#N/A,FALSE,"EERR";#N/A,#N/A,FALSE,"ESP";#N/A,#N/A,FALSE,"EOAF";#N/A,#N/A,FALSE,"CASH";#N/A,#N/A,FALSE,"FINANZAS";#N/A,#N/A,FALSE,"DEUDA";#N/A,#N/A,FALSE,"INVERSION";#N/A,#N/A,FALSE,"PERSONAL"}</definedName>
    <definedName name="Clien" localSheetId="0" hidden="1">{#N/A,#N/A,FALSE,"LLAVE";#N/A,#N/A,FALSE,"EERR";#N/A,#N/A,FALSE,"ESP";#N/A,#N/A,FALSE,"EOAF";#N/A,#N/A,FALSE,"CASH";#N/A,#N/A,FALSE,"FINANZAS";#N/A,#N/A,FALSE,"DEUDA";#N/A,#N/A,FALSE,"INVERSION";#N/A,#N/A,FALSE,"PERSONAL"}</definedName>
    <definedName name="Clien" hidden="1">{#N/A,#N/A,FALSE,"LLAVE";#N/A,#N/A,FALSE,"EERR";#N/A,#N/A,FALSE,"ESP";#N/A,#N/A,FALSE,"EOAF";#N/A,#N/A,FALSE,"CASH";#N/A,#N/A,FALSE,"FINANZAS";#N/A,#N/A,FALSE,"DEUDA";#N/A,#N/A,FALSE,"INVERSION";#N/A,#N/A,FALSE,"PERSONAL"}</definedName>
    <definedName name="cursource" hidden="1">#N/A</definedName>
    <definedName name="dddd"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ddd"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ddd"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DFG" localSheetId="8" hidden="1">{"DetallexDep",#N/A,FALSE,"Giovanna (x DEPT)"}</definedName>
    <definedName name="DFG" localSheetId="0" hidden="1">{"DetallexDep",#N/A,FALSE,"Giovanna (x DEPT)"}</definedName>
    <definedName name="DFG" hidden="1">{"DetallexDep",#N/A,FALSE,"Giovanna (x DEPT)"}</definedName>
    <definedName name="dsfg" localSheetId="8" hidden="1">{#N/A,#N/A,FALSE,"MAY96 2260";#N/A,#N/A,FALSE,"system reclass";#N/A,#N/A,FALSE,"Items with no project number"}</definedName>
    <definedName name="dsfg" localSheetId="0" hidden="1">{#N/A,#N/A,FALSE,"MAY96 2260";#N/A,#N/A,FALSE,"system reclass";#N/A,#N/A,FALSE,"Items with no project number"}</definedName>
    <definedName name="dsfg" hidden="1">{#N/A,#N/A,FALSE,"MAY96 2260";#N/A,#N/A,FALSE,"system reclass";#N/A,#N/A,FALSE,"Items with no project number"}</definedName>
    <definedName name="Dt_Fim">[9]USDBRL!$C$3</definedName>
    <definedName name="e" localSheetId="8" hidden="1">{#N/A,#N/A,FALSE,"ENERGIA";#N/A,#N/A,FALSE,"PERDIDAS";#N/A,#N/A,FALSE,"CLIENTES";#N/A,#N/A,FALSE,"ESTADO";#N/A,#N/A,FALSE,"TECNICA"}</definedName>
    <definedName name="e" localSheetId="0" hidden="1">{#N/A,#N/A,FALSE,"ENERGIA";#N/A,#N/A,FALSE,"PERDIDAS";#N/A,#N/A,FALSE,"CLIENTES";#N/A,#N/A,FALSE,"ESTADO";#N/A,#N/A,FALSE,"TECNICA"}</definedName>
    <definedName name="e" hidden="1">{#N/A,#N/A,FALSE,"ENERGIA";#N/A,#N/A,FALSE,"PERDIDAS";#N/A,#N/A,FALSE,"CLIENTES";#N/A,#N/A,FALSE,"ESTADO";#N/A,#N/A,FALSE,"TECNICA"}</definedName>
    <definedName name="edson" localSheetId="8" hidden="1">{#N/A,#N/A,TRUE,"Sales Performance";#N/A,#N/A,TRUE,"Inventories";#N/A,#N/A,TRUE,"Accounts Receivable";#N/A,#N/A,TRUE,"Past Due Analysis";#N/A,#N/A,TRUE,"Cash"}</definedName>
    <definedName name="edson" localSheetId="0" hidden="1">{#N/A,#N/A,TRUE,"Sales Performance";#N/A,#N/A,TRUE,"Inventories";#N/A,#N/A,TRUE,"Accounts Receivable";#N/A,#N/A,TRUE,"Past Due Analysis";#N/A,#N/A,TRUE,"Cash"}</definedName>
    <definedName name="edson" hidden="1">{#N/A,#N/A,TRUE,"Sales Performance";#N/A,#N/A,TRUE,"Inventories";#N/A,#N/A,TRUE,"Accounts Receivable";#N/A,#N/A,TRUE,"Past Due Analysis";#N/A,#N/A,TRUE,"Cash"}</definedName>
    <definedName name="eee" localSheetId="4" hidden="1">#REF!</definedName>
    <definedName name="eee" localSheetId="5" hidden="1">#REF!</definedName>
    <definedName name="eee" localSheetId="8" hidden="1">#REF!</definedName>
    <definedName name="eee" hidden="1">#REF!</definedName>
    <definedName name="eeee" localSheetId="4" hidden="1">#REF!</definedName>
    <definedName name="eeee" localSheetId="5" hidden="1">#REF!</definedName>
    <definedName name="eeee" localSheetId="8" hidden="1">#REF!</definedName>
    <definedName name="eeee" hidden="1">#REF!</definedName>
    <definedName name="eeeee" localSheetId="4" hidden="1">#REF!</definedName>
    <definedName name="eeeee" localSheetId="5" hidden="1">#REF!</definedName>
    <definedName name="eeeee" localSheetId="8" hidden="1">#REF!</definedName>
    <definedName name="eeeee" hidden="1">#REF!</definedName>
    <definedName name="EV__LASTREFTIME__" hidden="1">"(GMT-03:00)05/01/2015 08:36:25"</definedName>
    <definedName name="EV__WBEVMODE__" hidden="1">0</definedName>
    <definedName name="fdsfdsdfsdsdfs" localSheetId="8"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dsfdsdfsdsdfs" localSheetId="0"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dsfdsdfsdsdf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ff" localSheetId="8" hidden="1">{#N/A,#N/A,FALSE,"ENERGIA";#N/A,#N/A,FALSE,"PERDIDAS";#N/A,#N/A,FALSE,"CLIENTES";#N/A,#N/A,FALSE,"ESTADO";#N/A,#N/A,FALSE,"TECNICA"}</definedName>
    <definedName name="ff" localSheetId="0" hidden="1">{#N/A,#N/A,FALSE,"ENERGIA";#N/A,#N/A,FALSE,"PERDIDAS";#N/A,#N/A,FALSE,"CLIENTES";#N/A,#N/A,FALSE,"ESTADO";#N/A,#N/A,FALSE,"TECNICA"}</definedName>
    <definedName name="ff" hidden="1">{#N/A,#N/A,FALSE,"ENERGIA";#N/A,#N/A,FALSE,"PERDIDAS";#N/A,#N/A,FALSE,"CLIENTES";#N/A,#N/A,FALSE,"ESTADO";#N/A,#N/A,FALSE,"TECNICA"}</definedName>
    <definedName name="fffff" localSheetId="8" hidden="1">{"DetallexDep",#N/A,FALSE,"Giovanna (x DEPT)"}</definedName>
    <definedName name="fffff" localSheetId="0" hidden="1">{"DetallexDep",#N/A,FALSE,"Giovanna (x DEPT)"}</definedName>
    <definedName name="fffff" hidden="1">{"DetallexDep",#N/A,FALSE,"Giovanna (x DEPT)"}</definedName>
    <definedName name="FREDDY" localSheetId="8" hidden="1">{#N/A,#N/A,FALSE,"MAY96 2260";#N/A,#N/A,FALSE,"system reclass";#N/A,#N/A,FALSE,"Items with no project number"}</definedName>
    <definedName name="FREDDY" localSheetId="0" hidden="1">{#N/A,#N/A,FALSE,"MAY96 2260";#N/A,#N/A,FALSE,"system reclass";#N/A,#N/A,FALSE,"Items with no project number"}</definedName>
    <definedName name="FREDDY" hidden="1">{#N/A,#N/A,FALSE,"MAY96 2260";#N/A,#N/A,FALSE,"system reclass";#N/A,#N/A,FALSE,"Items with no project number"}</definedName>
    <definedName name="fx" localSheetId="8" hidden="1">{#N/A,#N/A,FALSE,"ENERGIA";#N/A,#N/A,FALSE,"PERDIDAS";#N/A,#N/A,FALSE,"CLIENTES";#N/A,#N/A,FALSE,"ESTADO";#N/A,#N/A,FALSE,"TECNICA"}</definedName>
    <definedName name="fx" localSheetId="0" hidden="1">{#N/A,#N/A,FALSE,"ENERGIA";#N/A,#N/A,FALSE,"PERDIDAS";#N/A,#N/A,FALSE,"CLIENTES";#N/A,#N/A,FALSE,"ESTADO";#N/A,#N/A,FALSE,"TECNICA"}</definedName>
    <definedName name="fx" hidden="1">{#N/A,#N/A,FALSE,"ENERGIA";#N/A,#N/A,FALSE,"PERDIDAS";#N/A,#N/A,FALSE,"CLIENTES";#N/A,#N/A,FALSE,"ESTADO";#N/A,#N/A,FALSE,"TECNICA"}</definedName>
    <definedName name="GR" localSheetId="8"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 localSheetId="0"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 hidden="1">{"CAPA GERENCIAL",#N/A,TRUE,"capa (2)";"CAPITAL 2001",#N/A,TRUE,"capital (2)";"INDICES2001",#N/A,TRUE,"índices bal (2)";"BAL(B)2001",#N/A,TRUE,"BAL B (2)";"BANAL(B)2001",#N/A,TRUE,"B.analítico B (2)";"RESULTADO 03",#N/A,TRUE,"resultado";"RESULTADO mes a mes(B)2001",#N/A,TRUE,"mês a mês (2)";"MUTAÇÃO(B)2001",#N/A,TRUE,"mutação B (2)";"DOAR(B)2001",#N/A,TRUE,"DOAR B (2)";"ESTOQUE(B)2001",#N/A,TRUE,"estoque";"PERMANENTE(B)2001",#N/A,TRUE,"permanente B (2)";"PERFIL(B)2001",#N/A,TRUE,"PERFIL B (2)";"PROVI2001",#N/A,TRUE,"provisões";"CAPA ANÁLISE",#N/A,TRUE,"capa (2)";"PRODUÇÃO 03",#N/A,TRUE,"produção";"ESTOQUEPA 03",#N/A,TRUE,"estoque pa";"VOLUME 03",#N/A,TRUE,"volume";"MIX 03",#N/A,TRUE,"mix";"ESTOQUE PA(2)2001",#N/A,TRUE,"estoque pa (2)";"ANALISE 03",#N/A,TRUE,"análise";"LBRUTO2001",#N/A,TRUE,"lb2001";"DESPESAS2001",#N/A,TRUE,"Desp2000-01";"FINANCEIRAS 03",#N/A,TRUE,"financeiras";"EBITDA 03",#N/A,TRUE,"ebitda";"FLUXO(B)2001",#N/A,TRUE,"FLUXO B (2)";"DIVIDA2001",#N/A,TRUE,"dívida";"CAPA CONTROLADORA",#N/A,TRUE,"capa (2)";"BAL(A)2001",#N/A,TRUE,"BAL A (2)";"RESULTADO mes a mes(A)2001",#N/A,TRUE,"mês a mês (2)";"MUTAÇÃO(A)2001",#N/A,TRUE,"mutação A (2)";"DOAR(A)2001",#N/A,TRUE,"DOAR A (2)";"FLUXO(A)2001",#N/A,TRUE,"FLUXO A";"ESTOQUE(A)2001",#N/A,TRUE,"estoque";"PERMANENTE(A)2001",#N/A,TRUE,"permanente A (2)";"PERFIL(A)2001",#N/A,TRUE,"PERFIL A (2)";"EQUIVALÊNCIA2001",#N/A,TRUE,"equyt";"CAPA CONTROLADAS",#N/A,TRUE,"capa (2)";"BAL(AMER)2001",#N/A,TRUE,"B.America (2)";"RESULTADO(AMER)2001",#N/A,TRUE,"mês a mês (2)";"BAL(TRAD)2001",#N/A,TRUE,"B.Trading (2)";"RESULTADO(TRAD)2001",#N/A,TRUE,"mês a mês (2)"}</definedName>
    <definedName name="GrpAcct1" hidden="1">"5410"</definedName>
    <definedName name="GrpLevel" hidden="1">2</definedName>
    <definedName name="hh" localSheetId="8" hidden="1">{#N/A,#N/A,FALSE,"MAY96 2260";#N/A,#N/A,FALSE,"system reclass";#N/A,#N/A,FALSE,"Items with no project number"}</definedName>
    <definedName name="hh" localSheetId="0" hidden="1">{#N/A,#N/A,FALSE,"MAY96 2260";#N/A,#N/A,FALSE,"system reclass";#N/A,#N/A,FALSE,"Items with no project number"}</definedName>
    <definedName name="hh" hidden="1">{#N/A,#N/A,FALSE,"MAY96 2260";#N/A,#N/A,FALSE,"system reclass";#N/A,#N/A,FALSE,"Items with no project number"}</definedName>
    <definedName name="HTML_CodePage" hidden="1">1252</definedName>
    <definedName name="HTML_Control" localSheetId="8" hidden="1">{"'Sheet1'!$A$1:$G$85"}</definedName>
    <definedName name="HTML_Control" localSheetId="0" hidden="1">{"'Sheet1'!$A$1:$G$85"}</definedName>
    <definedName name="HTML_Control" hidden="1">{"'Sheet1'!$A$1:$G$85"}</definedName>
    <definedName name="HTML_Description" hidden="1">""</definedName>
    <definedName name="HTML_Email" hidden="1">""</definedName>
    <definedName name="HTML_Header" hidden="1">"Sheet1"</definedName>
    <definedName name="HTML_LastUpdate" hidden="1">"2/24/99"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"C:\DIVULGAÇÃO INPC IPCA 2001\inpc0501.htm"</definedName>
    <definedName name="HTML_PathFileMac" hidden="1">"Macintosh HD:HomePageStuff:New_Home_Page:datafile:histret.html"</definedName>
    <definedName name="HTML_Title" hidden="1">"Historical Returns on Stocks, Bonds and Bills"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D" localSheetId="2" hidden="1">"35e0f089-0e52-4ad4-a08e-e01260adcff5"</definedName>
    <definedName name="ID" localSheetId="11" hidden="1">"4cd4f065-5d90-4870-a680-a359c544137d"</definedName>
    <definedName name="ID" localSheetId="12" hidden="1">"45a53035-3cb6-4d65-82b8-0b8c52fb2a61"</definedName>
    <definedName name="ID" localSheetId="13" hidden="1">"d833966c-8662-4dd2-a20e-eb885fc15bf8"</definedName>
    <definedName name="ID" localSheetId="3" hidden="1">"08748924-b597-4c21-b16b-8e73c3781711"</definedName>
    <definedName name="ID" localSheetId="4" hidden="1">"5ee4aec2-2e60-47ec-9af7-be900a86f5b0"</definedName>
    <definedName name="ID" localSheetId="5" hidden="1">"5ee4aec2-2e60-47ec-9af7-be900a86f5b0"</definedName>
    <definedName name="ID" localSheetId="6" hidden="1">"4b1b0092-741e-40fd-9a2f-971c40cff73c"</definedName>
    <definedName name="ID" localSheetId="7" hidden="1">"4b1b0092-741e-40fd-9a2f-971c40cff73c"</definedName>
    <definedName name="ID" localSheetId="8" hidden="1">"0b724e1c-b783-4554-9e64-c005ac5391e3"</definedName>
    <definedName name="ID" localSheetId="9" hidden="1">"14f3c899-c3f3-4382-9bc0-2e73aff2d98e"</definedName>
    <definedName name="ID" localSheetId="10" hidden="1">"f67e9619-be8f-4ecd-b68b-d7677c7b44e1"</definedName>
    <definedName name="ID" localSheetId="1" hidden="1">"fed9fe4b-b38a-4ab4-870f-c3d04dfa767b"</definedName>
    <definedName name="im" localSheetId="8" hidden="1">{#N/A,#N/A,FALSE,"ENERGIA";#N/A,#N/A,FALSE,"PERDIDAS";#N/A,#N/A,FALSE,"CLIENTES";#N/A,#N/A,FALSE,"ESTADO";#N/A,#N/A,FALSE,"TECNICA"}</definedName>
    <definedName name="im" localSheetId="0" hidden="1">{#N/A,#N/A,FALSE,"ENERGIA";#N/A,#N/A,FALSE,"PERDIDAS";#N/A,#N/A,FALSE,"CLIENTES";#N/A,#N/A,FALSE,"ESTADO";#N/A,#N/A,FALSE,"TECNICA"}</definedName>
    <definedName name="im" hidden="1">{#N/A,#N/A,FALSE,"ENERGIA";#N/A,#N/A,FALSE,"PERDIDAS";#N/A,#N/A,FALSE,"CLIENTES";#N/A,#N/A,FALSE,"ESTADO";#N/A,#N/A,FALSE,"TECNICA"}</definedName>
    <definedName name="ime" localSheetId="8" hidden="1">{#N/A,#N/A,FALSE,"LLAVE";#N/A,#N/A,FALSE,"EERR";#N/A,#N/A,FALSE,"ESP";#N/A,#N/A,FALSE,"EOAF";#N/A,#N/A,FALSE,"CASH";#N/A,#N/A,FALSE,"FINANZAS";#N/A,#N/A,FALSE,"DEUDA";#N/A,#N/A,FALSE,"INVERSION";#N/A,#N/A,FALSE,"PERSONAL"}</definedName>
    <definedName name="ime" localSheetId="0" hidden="1">{#N/A,#N/A,FALSE,"LLAVE";#N/A,#N/A,FALSE,"EERR";#N/A,#N/A,FALSE,"ESP";#N/A,#N/A,FALSE,"EOAF";#N/A,#N/A,FALSE,"CASH";#N/A,#N/A,FALSE,"FINANZAS";#N/A,#N/A,FALSE,"DEUDA";#N/A,#N/A,FALSE,"INVERSION";#N/A,#N/A,FALSE,"PERSONAL"}</definedName>
    <definedName name="ime" hidden="1">{#N/A,#N/A,FALSE,"LLAVE";#N/A,#N/A,FALSE,"EERR";#N/A,#N/A,FALSE,"ESP";#N/A,#N/A,FALSE,"EOAF";#N/A,#N/A,FALSE,"CASH";#N/A,#N/A,FALSE,"FINANZAS";#N/A,#N/A,FALSE,"DEUDA";#N/A,#N/A,FALSE,"INVERSION";#N/A,#N/A,FALSE,"PERSONAL"}</definedName>
    <definedName name="inform"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t_ext_sel" hidden="1">1</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8" hidden="1">43374.647962963</definedName>
    <definedName name="IQ_NAMES_REVISION_DATE_" hidden="1">41310.6675231481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klñ" localSheetId="8" hidden="1">{"DetallexDep",#N/A,FALSE,"Giovanna (x DEPT)"}</definedName>
    <definedName name="jklñ" localSheetId="0" hidden="1">{"DetallexDep",#N/A,FALSE,"Giovanna (x DEPT)"}</definedName>
    <definedName name="jklñ" hidden="1">{"DetallexDep",#N/A,FALSE,"Giovanna (x DEPT)"}</definedName>
    <definedName name="joser" localSheetId="8" hidden="1">{#N/A,#N/A,TRUE,"Sales Performance";#N/A,#N/A,TRUE,"Inventories";#N/A,#N/A,TRUE,"Accounts Receivable";#N/A,#N/A,TRUE,"Past Due Analysis";#N/A,#N/A,TRUE,"Cash"}</definedName>
    <definedName name="joser" localSheetId="0" hidden="1">{#N/A,#N/A,TRUE,"Sales Performance";#N/A,#N/A,TRUE,"Inventories";#N/A,#N/A,TRUE,"Accounts Receivable";#N/A,#N/A,TRUE,"Past Due Analysis";#N/A,#N/A,TRUE,"Cash"}</definedName>
    <definedName name="joser" hidden="1">{#N/A,#N/A,TRUE,"Sales Performance";#N/A,#N/A,TRUE,"Inventories";#N/A,#N/A,TRUE,"Accounts Receivable";#N/A,#N/A,TRUE,"Past Due Analysis";#N/A,#N/A,TRUE,"Cash"}</definedName>
    <definedName name="kkk" localSheetId="8" hidden="1">{"DetallexDep",#N/A,FALSE,"Giovanna (x DEPT)"}</definedName>
    <definedName name="kkk" localSheetId="0" hidden="1">{"DetallexDep",#N/A,FALSE,"Giovanna (x DEPT)"}</definedName>
    <definedName name="kkk" hidden="1">{"DetallexDep",#N/A,FALSE,"Giovanna (x DEPT)"}</definedName>
    <definedName name="kkkk" localSheetId="8" hidden="1">{"DetallexDep",#N/A,FALSE,"Giovanna (x DEPT)"}</definedName>
    <definedName name="kkkk" localSheetId="0" hidden="1">{"DetallexDep",#N/A,FALSE,"Giovanna (x DEPT)"}</definedName>
    <definedName name="kkkk" hidden="1">{"DetallexDep",#N/A,FALSE,"Giovanna (x DEPT)"}</definedName>
    <definedName name="limcount" hidden="1">3</definedName>
    <definedName name="lll" localSheetId="8" hidden="1">{"DetallexDep",#N/A,FALSE,"Giovanna (x DEPT)"}</definedName>
    <definedName name="lll" localSheetId="0" hidden="1">{"DetallexDep",#N/A,FALSE,"Giovanna (x DEPT)"}</definedName>
    <definedName name="lll" hidden="1">{"DetallexDep",#N/A,FALSE,"Giovanna (x DEPT)"}</definedName>
    <definedName name="lth" localSheetId="4" hidden="1">#REF!</definedName>
    <definedName name="lth" localSheetId="5" hidden="1">#REF!</definedName>
    <definedName name="lth" localSheetId="8" hidden="1">#REF!</definedName>
    <definedName name="lth" hidden="1">#REF!</definedName>
    <definedName name="men" localSheetId="8" hidden="1">{#N/A,#N/A,FALSE,"LLAVE";#N/A,#N/A,FALSE,"EERR";#N/A,#N/A,FALSE,"ESP";#N/A,#N/A,FALSE,"EOAF";#N/A,#N/A,FALSE,"CASH";#N/A,#N/A,FALSE,"FINANZAS";#N/A,#N/A,FALSE,"DEUDA";#N/A,#N/A,FALSE,"INVERSION";#N/A,#N/A,FALSE,"PERSONAL"}</definedName>
    <definedName name="men" localSheetId="0" hidden="1">{#N/A,#N/A,FALSE,"LLAVE";#N/A,#N/A,FALSE,"EERR";#N/A,#N/A,FALSE,"ESP";#N/A,#N/A,FALSE,"EOAF";#N/A,#N/A,FALSE,"CASH";#N/A,#N/A,FALSE,"FINANZAS";#N/A,#N/A,FALSE,"DEUDA";#N/A,#N/A,FALSE,"INVERSION";#N/A,#N/A,FALSE,"PERSONAL"}</definedName>
    <definedName name="men" hidden="1">{#N/A,#N/A,FALSE,"LLAVE";#N/A,#N/A,FALSE,"EERR";#N/A,#N/A,FALSE,"ESP";#N/A,#N/A,FALSE,"EOAF";#N/A,#N/A,FALSE,"CASH";#N/A,#N/A,FALSE,"FINANZAS";#N/A,#N/A,FALSE,"DEUDA";#N/A,#N/A,FALSE,"INVERSION";#N/A,#N/A,FALSE,"PERSONAL"}</definedName>
    <definedName name="NBVB" localSheetId="8" hidden="1">{"DetallexDep",#N/A,FALSE,"Giovanna (x DEPT)"}</definedName>
    <definedName name="NBVB" localSheetId="0" hidden="1">{"DetallexDep",#N/A,FALSE,"Giovanna (x DEPT)"}</definedName>
    <definedName name="NBVB" hidden="1">{"DetallexDep",#N/A,FALSE,"Giovanna (x DEPT)"}</definedName>
    <definedName name="ññññ" localSheetId="8" hidden="1">{"DetallexDep",#N/A,FALSE,"Giovanna (x DEPT)"}</definedName>
    <definedName name="ññññ" localSheetId="0" hidden="1">{"DetallexDep",#N/A,FALSE,"Giovanna (x DEPT)"}</definedName>
    <definedName name="ññññ" hidden="1">{"DetallexDep",#N/A,FALSE,"Giovanna (x DEPT)"}</definedName>
    <definedName name="OTRO" localSheetId="8" hidden="1">{"'Sheet1'!$A$1:$G$85"}</definedName>
    <definedName name="OTRO" localSheetId="0" hidden="1">{"'Sheet1'!$A$1:$G$85"}</definedName>
    <definedName name="OTRO" hidden="1">{"'Sheet1'!$A$1:$G$85"}</definedName>
    <definedName name="Peaje_Conx_REP_ISA"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OL" localSheetId="8" hidden="1">{"DetallexDep",#N/A,FALSE,"Giovanna (x DEPT)"}</definedName>
    <definedName name="POL" localSheetId="0" hidden="1">{"DetallexDep",#N/A,FALSE,"Giovanna (x DEPT)"}</definedName>
    <definedName name="POL" hidden="1">{"DetallexDep",#N/A,FALSE,"Giovanna (x DEPT)"}</definedName>
    <definedName name="pp" localSheetId="8" hidden="1">{#N/A,#N/A,FALSE,"ENERGIA";#N/A,#N/A,FALSE,"PERDIDAS";#N/A,#N/A,FALSE,"CLIENTES";#N/A,#N/A,FALSE,"ESTADO";#N/A,#N/A,FALSE,"TECNICA"}</definedName>
    <definedName name="pp" localSheetId="0" hidden="1">{#N/A,#N/A,FALSE,"ENERGIA";#N/A,#N/A,FALSE,"PERDIDAS";#N/A,#N/A,FALSE,"CLIENTES";#N/A,#N/A,FALSE,"ESTADO";#N/A,#N/A,FALSE,"TECNICA"}</definedName>
    <definedName name="pp" hidden="1">{#N/A,#N/A,FALSE,"ENERGIA";#N/A,#N/A,FALSE,"PERDIDAS";#N/A,#N/A,FALSE,"CLIENTES";#N/A,#N/A,FALSE,"ESTADO";#N/A,#N/A,FALSE,"TECNICA"}</definedName>
    <definedName name="ppppp" localSheetId="8" hidden="1">{#N/A,#N/A,FALSE,"MAY96 2260";#N/A,#N/A,FALSE,"system reclass";#N/A,#N/A,FALSE,"Items with no project number"}</definedName>
    <definedName name="ppppp" localSheetId="0" hidden="1">{#N/A,#N/A,FALSE,"MAY96 2260";#N/A,#N/A,FALSE,"system reclass";#N/A,#N/A,FALSE,"Items with no project number"}</definedName>
    <definedName name="ppppp" hidden="1">{#N/A,#N/A,FALSE,"MAY96 2260";#N/A,#N/A,FALSE,"system reclass";#N/A,#N/A,FALSE,"Items with no project number"}</definedName>
    <definedName name="Prueva" localSheetId="8" hidden="1">{#N/A,#N/A,FALSE,"Aging Summary";#N/A,#N/A,FALSE,"Ratio Analysis";#N/A,#N/A,FALSE,"Test 120 Day Accts";#N/A,#N/A,FALSE,"Tickmarks"}</definedName>
    <definedName name="Prueva" localSheetId="0" hidden="1">{#N/A,#N/A,FALSE,"Aging Summary";#N/A,#N/A,FALSE,"Ratio Analysis";#N/A,#N/A,FALSE,"Test 120 Day Accts";#N/A,#N/A,FALSE,"Tickmarks"}</definedName>
    <definedName name="Prueva" hidden="1">{#N/A,#N/A,FALSE,"Aging Summary";#N/A,#N/A,FALSE,"Ratio Analysis";#N/A,#N/A,FALSE,"Test 120 Day Accts";#N/A,#N/A,FALSE,"Tickmarks"}</definedName>
    <definedName name="Quarter">[10]Suporte!$H$2:$H$5</definedName>
    <definedName name="qweer" localSheetId="8" hidden="1">{"DetallexDep",#N/A,FALSE,"Giovanna (x DEPT)"}</definedName>
    <definedName name="qweer" localSheetId="0" hidden="1">{"DetallexDep",#N/A,FALSE,"Giovanna (x DEPT)"}</definedName>
    <definedName name="qweer" hidden="1">{"DetallexDep",#N/A,FALSE,"Giovanna (x DEPT)"}</definedName>
    <definedName name="QWS" localSheetId="8" hidden="1">{"DetallexDep",#N/A,FALSE,"Giovanna (x DEPT)"}</definedName>
    <definedName name="QWS" localSheetId="0" hidden="1">{"DetallexDep",#N/A,FALSE,"Giovanna (x DEPT)"}</definedName>
    <definedName name="QWS" hidden="1">{"DetallexDep",#N/A,FALSE,"Giovanna (x DEPT)"}</definedName>
    <definedName name="REPORTE"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EPORTE"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EPOR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 hidden="1">'[11]DIF FAT FEV 01'!$X$13:$Y$40</definedName>
    <definedName name="SAPBEXhrIndnt" hidden="1">"Wide"</definedName>
    <definedName name="SAPBEXrevision" hidden="1">9</definedName>
    <definedName name="SAPBEXsysID" hidden="1">"B03"</definedName>
    <definedName name="SAPBEXwbID" hidden="1">"44Z3FNSB2KOWHDQH0H9SKNK0E"</definedName>
    <definedName name="SAPFuncF4Help" localSheetId="3" hidden="1">[12]!maio()</definedName>
    <definedName name="SAPFuncF4Help" localSheetId="4" hidden="1">[12]!maio()</definedName>
    <definedName name="SAPFuncF4Help" localSheetId="5" hidden="1">[12]!maio()</definedName>
    <definedName name="SAPFuncF4Help" localSheetId="7" hidden="1">[12]!maio()</definedName>
    <definedName name="SAPFuncF4Help" hidden="1">[12]!maio()</definedName>
    <definedName name="SAPsysID" hidden="1">"708C5W7SBKP804JT78WJ0JNKI"</definedName>
    <definedName name="SAPwbID" hidden="1">"ARS"</definedName>
    <definedName name="SASA" localSheetId="8" hidden="1">{#N/A,#N/A,FALSE,"Aging Summary";#N/A,#N/A,FALSE,"Ratio Analysis";#N/A,#N/A,FALSE,"Test 120 Day Accts";#N/A,#N/A,FALSE,"Tickmarks"}</definedName>
    <definedName name="SASA" localSheetId="0" hidden="1">{#N/A,#N/A,FALSE,"Aging Summary";#N/A,#N/A,FALSE,"Ratio Analysis";#N/A,#N/A,FALSE,"Test 120 Day Accts";#N/A,#N/A,FALSE,"Tickmarks"}</definedName>
    <definedName name="SASA" hidden="1">{#N/A,#N/A,FALSE,"Aging Summary";#N/A,#N/A,FALSE,"Ratio Analysis";#N/A,#N/A,FALSE,"Test 120 Day Accts";#N/A,#N/A,FALSE,"Tickmarks"}</definedName>
    <definedName name="sder" localSheetId="8" hidden="1">{"DetallexDep",#N/A,FALSE,"Giovanna (x DEPT)"}</definedName>
    <definedName name="sder" localSheetId="0" hidden="1">{"DetallexDep",#N/A,FALSE,"Giovanna (x DEPT)"}</definedName>
    <definedName name="sder" hidden="1">{"DetallexDep",#N/A,FALSE,"Giovanna (x DEPT)"}</definedName>
    <definedName name="sencount" hidden="1">3</definedName>
    <definedName name="SENS"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ENS"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ENS"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opt" localSheetId="4" hidden="1">#REF!</definedName>
    <definedName name="solver_opt" localSheetId="5" hidden="1">#REF!</definedName>
    <definedName name="solver_opt" localSheetId="8" hidden="1">#REF!</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preadsheetBuilder_1" hidden="1">#REF!</definedName>
    <definedName name="SUMMARY" localSheetId="8"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UMMARY" localSheetId="0"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UMMARY"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Swvu.Coal._.Pricing._.and._.Usage." localSheetId="4" hidden="1">#REF!</definedName>
    <definedName name="Swvu.Coal._.Pricing._.and._.Usage." localSheetId="5" hidden="1">#REF!</definedName>
    <definedName name="Swvu.Coal._.Pricing._.and._.Usage." localSheetId="8" hidden="1">#REF!</definedName>
    <definedName name="Swvu.Coal._.Pricing._.and._.Usage." hidden="1">#REF!</definedName>
    <definedName name="Swvu.Depreciation._.Monthly." localSheetId="4" hidden="1">#REF!</definedName>
    <definedName name="Swvu.Depreciation._.Monthly." localSheetId="5" hidden="1">#REF!</definedName>
    <definedName name="Swvu.Depreciation._.Monthly." localSheetId="8" hidden="1">#REF!</definedName>
    <definedName name="Swvu.Depreciation._.Monthly." hidden="1">#REF!</definedName>
    <definedName name="Swvu.Gross._.Profit." localSheetId="4" hidden="1">#REF!</definedName>
    <definedName name="Swvu.Gross._.Profit." localSheetId="5" hidden="1">#REF!</definedName>
    <definedName name="Swvu.Gross._.Profit." localSheetId="8" hidden="1">#REF!</definedName>
    <definedName name="Swvu.Gross._.Profit." hidden="1">#REF!</definedName>
    <definedName name="Swvu.Gross._.Profit._.Monthly." localSheetId="4" hidden="1">#REF!</definedName>
    <definedName name="Swvu.Gross._.Profit._.Monthly." localSheetId="5" hidden="1">#REF!</definedName>
    <definedName name="Swvu.Gross._.Profit._.Monthly." localSheetId="8" hidden="1">#REF!</definedName>
    <definedName name="Swvu.Gross._.Profit._.Monthly." hidden="1">#REF!</definedName>
    <definedName name="Swvu.Inter._.Plant._.Xfer._.Monthly." localSheetId="4" hidden="1">#REF!</definedName>
    <definedName name="Swvu.Inter._.Plant._.Xfer._.Monthly." localSheetId="5" hidden="1">#REF!</definedName>
    <definedName name="Swvu.Inter._.Plant._.Xfer._.Monthly." localSheetId="8" hidden="1">#REF!</definedName>
    <definedName name="Swvu.Inter._.Plant._.Xfer._.Monthly." hidden="1">#REF!</definedName>
    <definedName name="Swvu.Inventory._.Change._.Monthly." localSheetId="4" hidden="1">#REF!</definedName>
    <definedName name="Swvu.Inventory._.Change._.Monthly." localSheetId="5" hidden="1">#REF!</definedName>
    <definedName name="Swvu.Inventory._.Change._.Monthly." localSheetId="8" hidden="1">#REF!</definedName>
    <definedName name="Swvu.Inventory._.Change._.Monthly." hidden="1">#REF!</definedName>
    <definedName name="Swvu.Labour._.Fringes._.Monthly." localSheetId="4" hidden="1">#REF!</definedName>
    <definedName name="Swvu.Labour._.Fringes._.Monthly." localSheetId="5" hidden="1">#REF!</definedName>
    <definedName name="Swvu.Labour._.Fringes._.Monthly." localSheetId="8" hidden="1">#REF!</definedName>
    <definedName name="Swvu.Labour._.Fringes._.Monthly." hidden="1">#REF!</definedName>
    <definedName name="Swvu.Other._.Variable._.Monthly." localSheetId="4" hidden="1">#REF!</definedName>
    <definedName name="Swvu.Other._.Variable._.Monthly." localSheetId="5" hidden="1">#REF!</definedName>
    <definedName name="Swvu.Other._.Variable._.Monthly." localSheetId="8" hidden="1">#REF!</definedName>
    <definedName name="Swvu.Other._.Variable._.Monthly." hidden="1">#REF!</definedName>
    <definedName name="Swvu.Other._.Variable._.Summary." localSheetId="4" hidden="1">#REF!</definedName>
    <definedName name="Swvu.Other._.Variable._.Summary." localSheetId="5" hidden="1">#REF!</definedName>
    <definedName name="Swvu.Other._.Variable._.Summary." localSheetId="8" hidden="1">#REF!</definedName>
    <definedName name="Swvu.Other._.Variable._.Summary." hidden="1">#REF!</definedName>
    <definedName name="Swvu.Power._.Monthly." localSheetId="4" hidden="1">#REF!</definedName>
    <definedName name="Swvu.Power._.Monthly." localSheetId="5" hidden="1">#REF!</definedName>
    <definedName name="Swvu.Power._.Monthly." localSheetId="8" hidden="1">#REF!</definedName>
    <definedName name="Swvu.Power._.Monthly." hidden="1">#REF!</definedName>
    <definedName name="Swvu.Power._.Summary." localSheetId="4" hidden="1">#REF!</definedName>
    <definedName name="Swvu.Power._.Summary." localSheetId="5" hidden="1">#REF!</definedName>
    <definedName name="Swvu.Power._.Summary." localSheetId="8" hidden="1">#REF!</definedName>
    <definedName name="Swvu.Power._.Summary." hidden="1">#REF!</definedName>
    <definedName name="Swvu.Process._.Fuel._.Monthly." localSheetId="4" hidden="1">#REF!</definedName>
    <definedName name="Swvu.Process._.Fuel._.Monthly." localSheetId="5" hidden="1">#REF!</definedName>
    <definedName name="Swvu.Process._.Fuel._.Monthly." localSheetId="8" hidden="1">#REF!</definedName>
    <definedName name="Swvu.Process._.Fuel._.Monthly." hidden="1">#REF!</definedName>
    <definedName name="Swvu.Process._.Fuel._.Summary." localSheetId="4" hidden="1">#REF!</definedName>
    <definedName name="Swvu.Process._.Fuel._.Summary." localSheetId="5" hidden="1">#REF!</definedName>
    <definedName name="Swvu.Process._.Fuel._.Summary." localSheetId="8" hidden="1">#REF!</definedName>
    <definedName name="Swvu.Process._.Fuel._.Summary." hidden="1">#REF!</definedName>
    <definedName name="Swvu.Production._.Monthly." localSheetId="4" hidden="1">#REF!</definedName>
    <definedName name="Swvu.Production._.Monthly." localSheetId="5" hidden="1">#REF!</definedName>
    <definedName name="Swvu.Production._.Monthly." localSheetId="8" hidden="1">#REF!</definedName>
    <definedName name="Swvu.Production._.Monthly." hidden="1">#REF!</definedName>
    <definedName name="Swvu.Purchased._.Material._.Monthly." localSheetId="4" hidden="1">#REF!</definedName>
    <definedName name="Swvu.Purchased._.Material._.Monthly." localSheetId="5" hidden="1">#REF!</definedName>
    <definedName name="Swvu.Purchased._.Material._.Monthly." localSheetId="8" hidden="1">#REF!</definedName>
    <definedName name="Swvu.Purchased._.Material._.Monthly." hidden="1">#REF!</definedName>
    <definedName name="Swvu.Purchased._.Material._.Summary." localSheetId="4" hidden="1">#REF!</definedName>
    <definedName name="Swvu.Purchased._.Material._.Summary." localSheetId="5" hidden="1">#REF!</definedName>
    <definedName name="Swvu.Purchased._.Material._.Summary." localSheetId="8" hidden="1">#REF!</definedName>
    <definedName name="Swvu.Purchased._.Material._.Summary." hidden="1">#REF!</definedName>
    <definedName name="Swvu.Repair._.Materials._.Monthly." localSheetId="4" hidden="1">#REF!</definedName>
    <definedName name="Swvu.Repair._.Materials._.Monthly." localSheetId="5" hidden="1">#REF!</definedName>
    <definedName name="Swvu.Repair._.Materials._.Monthly." localSheetId="8" hidden="1">#REF!</definedName>
    <definedName name="Swvu.Repair._.Materials._.Monthly." hidden="1">#REF!</definedName>
    <definedName name="Swvu.Repair._.Materials._.Summary." localSheetId="4" hidden="1">#REF!</definedName>
    <definedName name="Swvu.Repair._.Materials._.Summary." localSheetId="5" hidden="1">#REF!</definedName>
    <definedName name="Swvu.Repair._.Materials._.Summary." localSheetId="8" hidden="1">#REF!</definedName>
    <definedName name="Swvu.Repair._.Materials._.Summary." hidden="1">#REF!</definedName>
    <definedName name="te"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teste2" localSheetId="4" hidden="1">[13]Mercado!#REF!</definedName>
    <definedName name="teste2" localSheetId="5" hidden="1">[13]Mercado!#REF!</definedName>
    <definedName name="teste2" hidden="1">[13]Mercado!#REF!</definedName>
    <definedName name="TextRefCopyRangeCount" hidden="1">28</definedName>
    <definedName name="w" localSheetId="8" hidden="1">{#N/A,#N/A,TRUE,"Sales Performance";#N/A,#N/A,TRUE,"Inventories";#N/A,#N/A,TRUE,"Accounts Receivable";#N/A,#N/A,TRUE,"Past Due Analysis";#N/A,#N/A,TRUE,"Cash"}</definedName>
    <definedName name="w" localSheetId="0" hidden="1">{#N/A,#N/A,TRUE,"Sales Performance";#N/A,#N/A,TRUE,"Inventories";#N/A,#N/A,TRUE,"Accounts Receivable";#N/A,#N/A,TRUE,"Past Due Analysis";#N/A,#N/A,TRUE,"Cash"}</definedName>
    <definedName name="w" hidden="1">{#N/A,#N/A,TRUE,"Sales Performance";#N/A,#N/A,TRUE,"Inventories";#N/A,#N/A,TRUE,"Accounts Receivable";#N/A,#N/A,TRUE,"Past Due Analysis";#N/A,#N/A,TRUE,"Cash"}</definedName>
    <definedName name="wrn.98._.BUDGET._.PACKAGE." localSheetId="8"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98._.BUDGET._.PACKAGE." localSheetId="0"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98._.BUDGET._.PACKAGE." hidden="1">{"PROD VOLUME",#N/A,FALSE,"PROD VOLUME";"DETAIL OF MATERIALS",#N/A,FALSE,"PURCH MAT'L STDS";"MATERIALS SUMMARY",#N/A,FALSE,"PURCH MAT'L STDS";"EARNINGS STMT",#N/A,FALSE,"EARNINGS STMT";"PLANT BURDEN",#N/A,FALSE,"PLANT BURDEN";"MAINTENANCE",#N/A,FALSE,"R&amp;M";"POWER",#N/A,FALSE,"POWER";"SUMMARY LABOR AND FRINGE",#N/A,FALSE,"SUMMARY LABOR&amp;FRINGE"}</definedName>
    <definedName name="wrn.A1.._.Supuestos." localSheetId="8" hidden="1">{"Supuestos 1",#N/A,FALSE,"Supuestos"}</definedName>
    <definedName name="wrn.A1.._.Supuestos." localSheetId="0" hidden="1">{"Supuestos 1",#N/A,FALSE,"Supuestos"}</definedName>
    <definedName name="wrn.A1.._.Supuestos." hidden="1">{"Supuestos 1",#N/A,FALSE,"Supuestos"}</definedName>
    <definedName name="wrn.A2.._.Macroeconomico." localSheetId="8" hidden="1">{"Macroeconomico 2",#N/A,FALSE,"Macroeconomico"}</definedName>
    <definedName name="wrn.A2.._.Macroeconomico." localSheetId="0" hidden="1">{"Macroeconomico 2",#N/A,FALSE,"Macroeconomico"}</definedName>
    <definedName name="wrn.A2.._.Macroeconomico." hidden="1">{"Macroeconomico 2",#N/A,FALSE,"Macroeconomico"}</definedName>
    <definedName name="wrn.A3.._.Lineas.._.abonadas.._.Multi." localSheetId="8"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_.Lineas.._.abonadas.._.Multi." localSheetId="0"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_.Lineas.._.abonadas.._.Multi."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1.._.Lineas._.Facturadas." localSheetId="8" hidden="1">{"L. facturadas. 1",#N/A,FALSE,"Lineas Facturadas";"Crecimiento año a año. 2",#N/A,FALSE,"Lineas Facturadas";"Por. recp. total. 3",#N/A,FALSE,"Lineas Facturadas"}</definedName>
    <definedName name="wrn.A3.1.._.Lineas._.Facturadas." localSheetId="0" hidden="1">{"L. facturadas. 1",#N/A,FALSE,"Lineas Facturadas";"Crecimiento año a año. 2",#N/A,FALSE,"Lineas Facturadas";"Por. recp. total. 3",#N/A,FALSE,"Lineas Facturadas"}</definedName>
    <definedName name="wrn.A3.1.._.Lineas._.Facturadas." hidden="1">{"L. facturadas. 1",#N/A,FALSE,"Lineas Facturadas";"Crecimiento año a año. 2",#N/A,FALSE,"Lineas Facturadas";"Por. recp. total. 3",#N/A,FALSE,"Lineas Facturadas"}</definedName>
    <definedName name="wrn.A4.._.Multimedicion." localSheetId="8" hidden="1">{"Multi. Impulsos. 1",#N/A,FALSE,"Multimedicion";"Crecimiento año a año. 2",#N/A,FALSE,"Multimedicion";"Por. resp. total. 3",#N/A,FALSE,"Multimedicion"}</definedName>
    <definedName name="wrn.A4.._.Multimedicion." localSheetId="0" hidden="1">{"Multi. Impulsos. 1",#N/A,FALSE,"Multimedicion";"Crecimiento año a año. 2",#N/A,FALSE,"Multimedicion";"Por. resp. total. 3",#N/A,FALSE,"Multimedicion"}</definedName>
    <definedName name="wrn.A4.._.Multimedicion." hidden="1">{"Multi. Impulsos. 1",#N/A,FALSE,"Multimedicion";"Crecimiento año a año. 2",#N/A,FALSE,"Multimedicion";"Por. resp. total. 3",#N/A,FALSE,"Multimedicion"}</definedName>
    <definedName name="wrn.A5.._.Tarifas." localSheetId="8" hidden="1">{"Valor par Domic. 1",#N/A,FALSE,"Tarifas";"Crecimiento año a año. 2",#N/A,FALSE,"Tarifas";"Traif. prom. de LD.. 3",#N/A,FALSE,"Tarifas"}</definedName>
    <definedName name="wrn.A5.._.Tarifas." localSheetId="0" hidden="1">{"Valor par Domic. 1",#N/A,FALSE,"Tarifas";"Crecimiento año a año. 2",#N/A,FALSE,"Tarifas";"Traif. prom. de LD.. 3",#N/A,FALSE,"Tarifas"}</definedName>
    <definedName name="wrn.A5.._.Tarifas." hidden="1">{"Valor par Domic. 1",#N/A,FALSE,"Tarifas";"Crecimiento año a año. 2",#N/A,FALSE,"Tarifas";"Traif. prom. de LD.. 3",#N/A,FALSE,"Tarifas"}</definedName>
    <definedName name="wrn.A6.._.Vol._.de._.llamadas." localSheetId="8" hidden="1">{"Ind. Vista de llamadas. 1",#N/A,FALSE,"Volumen de Llamadas";"Ind. Vol de llamadas. 2",#N/A,FALSE,"Volumen de Llamadas";"Factor de CAmbio en Multi. 3",#N/A,FALSE,"Volumen de Llamadas";"Factor de cambio en Multi. 4",#N/A,FALSE,"Volumen de Llamadas"}</definedName>
    <definedName name="wrn.A6.._.Vol._.de._.llamadas." localSheetId="0" hidden="1">{"Ind. Vista de llamadas. 1",#N/A,FALSE,"Volumen de Llamadas";"Ind. Vol de llamadas. 2",#N/A,FALSE,"Volumen de Llamadas";"Factor de CAmbio en Multi. 3",#N/A,FALSE,"Volumen de Llamadas";"Factor de cambio en Multi. 4",#N/A,FALSE,"Volumen de Llamadas"}</definedName>
    <definedName name="wrn.A6.._.Vol._.de._.llamadas." hidden="1">{"Ind. Vista de llamadas. 1",#N/A,FALSE,"Volumen de Llamadas";"Ind. Vol de llamadas. 2",#N/A,FALSE,"Volumen de Llamadas";"Factor de CAmbio en Multi. 3",#N/A,FALSE,"Volumen de Llamadas";"Factor de cambio en Multi. 4",#N/A,FALSE,"Volumen de Llamadas"}</definedName>
    <definedName name="wrn.ACIONCONSELHO._.01." localSheetId="8"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1." localSheetId="0"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1." hidden="1">{"CAPA CONSELHO(FISCAL)ACIONISTAS",#N/A,TRUE,"capa (2)";"CAPITAL 2002",#N/A,TRUE,"capital (2)";"INDICES2002",#N/A,TRUE,"índices bal (2)";"BAL(B)2002",#N/A,TRUE,"BAL B (2)";"RESULTADO 01",#N/A,TRUE,"resultado";"RESULTADO mes a mes (B)2002",#N/A,TRUE,"resultado";"DOAR(B)2002",#N/A,TRUE,"DOAR B (2)";"MUTAÇÃO(B)2002",#N/A,TRUE,"mutação B (2)";"ESTOQUE(B)2002",#N/A,TRUE,"estoque";"PERMANENTE(B)2002",#N/A,TRUE,"permanente B (2)";"PERFIL(B)2002",#N/A,TRUE,"PERFIL B (2)";"EBITDA 01",#N/A,TRUE,"ebitda";"FLUXO(B)2002",#N/A,TRUE,"FLUXO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localSheetId="8"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localSheetId="0"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2." hidden="1">{"CAPA CONSELHO(FISCAL)ACIONISTAS",#N/A,TRUE,"capa (2)";"CAPITAL 2002",#N/A,TRUE,"capital (2)";"INDICES2002",#N/A,TRUE,"índices bal (2)";"BAL(B)2002",#N/A,TRUE,"BAL B (2)";"RESULTADO 02",#N/A,TRUE,"resultado";"RESULTADO mes a mes (B)2002",#N/A,TRUE,"resultado";"DOAR(B)2002",#N/A,TRUE,"DOAR B (2)";"MUTAÇÃO(B)2002",#N/A,TRUE,"mutação B (2)";"ESTOQUE(B)2002",#N/A,TRUE,"estoque";"PERMANENTE(B)2002",#N/A,TRUE,"permanente B (2)";"PERFIL(B)2002",#N/A,TRUE,"PERFIL B (2)";"EBITDA 02",#N/A,TRUE,"ebitda";"FLUXO(B)2002",#N/A,TRUE,"FLUXO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localSheetId="8"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localSheetId="0"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3." hidden="1">{"CAPA CONSELHO(FISCAL)ACIONISTAS",#N/A,TRUE,"capa (2)";"CAPITAL 2002",#N/A,TRUE,"capital (2)";"INDICES2002",#N/A,TRUE,"índices bal (2)";"BAL(B)2002",#N/A,TRUE,"BAL B (2)";"RESULTADO 03",#N/A,TRUE,"resultado";"RESULTADO mes a mes (B)2002",#N/A,TRUE,"resultado";"DOAR(B)2002",#N/A,TRUE,"DOAR B (2)";"MUTAÇÃO(B)2002",#N/A,TRUE,"mutação B (2)";"ESTOQUE(B)2002",#N/A,TRUE,"estoque";"PERMANENTE(B)2002",#N/A,TRUE,"permanente B (2)";"PERFIL(B)2002",#N/A,TRUE,"PERFIL B (2)";"EBITDA 03",#N/A,TRUE,"ebitda";"FLUXO(B)2002",#N/A,TRUE,"FLUXO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localSheetId="8"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localSheetId="0"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4." hidden="1">{"CAPA CONSELHO(FISCAL)ACIONISTAS",#N/A,TRUE,"capa (2)";"CAPITAL 2002",#N/A,TRUE,"capital (2)";"INDICES2002",#N/A,TRUE,"índices bal (2)";"BAL(B)2002",#N/A,TRUE,"BAL B (2)";"RESULTADO 04",#N/A,TRUE,"resultado";"RESULTADO mes a mes (B)2002",#N/A,TRUE,"resultado";"DOAR(B)2002",#N/A,TRUE,"DOAR B (2)";"ESTOQUE(B)2002",#N/A,TRUE,"mutação B (2)";"ESTOQUE(B)2002",#N/A,TRUE,"estoque";"PERMANENTE(B)2002",#N/A,TRUE,"permanente B (2)";"PERFIL(B)2002",#N/A,TRUE,"PERFIL B (2)";"EBITDA 04",#N/A,TRUE,"ebitda";"FLUXO(B)2002",#N/A,TRUE,"FLUXO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localSheetId="8"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localSheetId="0"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5." hidden="1">{"CAPA CONSELHO(FISCAL)ACIONISTAS",#N/A,TRUE,"capa (2)";"CAPITAL 2002",#N/A,TRUE,"capital (2)";"INDICES2002",#N/A,TRUE,"índices bal (2)";"BAL(B)2002",#N/A,TRUE,"BAL B (2)";"RESULTADO 05",#N/A,TRUE,"resultado";"RESULTADO mes a mes (B)2002",#N/A,TRUE,"resultado";"DOAR(B)2002",#N/A,TRUE,"DOAR B (2)";"MUTAÇÃO(B)2002",#N/A,TRUE,"mutação B (2)";"ESTOQUE(B)2002",#N/A,TRUE,"estoque";"PERMANENTE(B)2002",#N/A,TRUE,"permanente B (2)";"PERFIL(B)2002",#N/A,TRUE,"PERFIL B (2)";"EBITDA 05",#N/A,TRUE,"ebitda";"FLUXO(B)2002",#N/A,TRUE,"FLUXO B (2)";"PROVISÕES2002",#N/A,TRUE,"prov-contas a receber";"CAPA CONTROLADORA",#N/A,TRUE,"capa (2)";"BAL(A)2002",#N/A,TRUE,"BAL A (2)";"RESULTADO mes a mes (A)2002",#N/A,TRUE,"resultado";"MUTAÇÃO(A)2002",#N/A,TRUE,"mutação A (2)";"DOAR(A)2002",#N/A,TRUE,"DOAR A (2)";"ESTOQUE(A)2002",#N/A,TRUE,"estoque";"PERMANENTE(A)2002",#N/A,TRUE,"permanente A (2)"}</definedName>
    <definedName name="wrn.ACIONCONSELHO._.06." localSheetId="8"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6." localSheetId="0"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6." hidden="1">{"CAPAGERENCIAL&amp;DIRETORIA",#N/A,TRUE,"capa (2)";"CAPITAL 2002",#N/A,TRUE,"capital (2)";"INDICES2002",#N/A,TRUE,"índices bal (2)";"BAL(B)2002",#N/A,TRUE,"BAL B (2)";"RESULTADO 06",#N/A,TRUE,"resultado";"RESULTADO mes a mes (B)2002",#N/A,TRUE,"mês a mês (2)";"DOAR(B)2002",#N/A,TRUE,"DOAR B (2)";"MUTAÇÃO(B)2002",#N/A,TRUE,"mutação B (2)";"ESTOQUE(B)2002",#N/A,TRUE,"estoque";"PERMANENTE(B)2002",#N/A,TRUE,"permanente B (2)";"PERFIL(B)2002",#N/A,TRUE,"PERFIL B (2)";"EBITDA 06",#N/A,TRUE,"ebitda";"FLUXO(B)2002",#N/A,TRUE,"FLUXO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localSheetId="8"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localSheetId="0"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7." hidden="1">{"CAPA CONSELHO(FISCAL)ACIONISTAS",#N/A,TRUE,"capa (2)";"CAPITAL 2002",#N/A,TRUE,"capital (2)";"INDICES2002",#N/A,TRUE,"índices bal (2)";"BAL(B)2002",#N/A,TRUE,"BAL B (2)";"RESULTADO 07",#N/A,TRUE,"resultado";"RESULTADO mes a mes (B)2002",#N/A,TRUE,"mês a mês (2)";"DOAR(B)2002",#N/A,TRUE,"DOAR B (2)";"MUTAÇÃO(B)2002",#N/A,TRUE,"mutação B (2)";"ESTOQUE(B)2002",#N/A,TRUE,"estoque";"PERMANENTE(B)2002",#N/A,TRUE,"permanente B (2)";"PERFIL(B)2002",#N/A,TRUE,"PERFIL B (2)";"EBITDA 07",#N/A,TRUE,"ebitda";"FLUXO(B)2002",#N/A,TRUE,"FLUXO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localSheetId="8"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localSheetId="0"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8." hidden="1">{"CAPA CONSELHO(FISCAL)ACIONISTAS",#N/A,TRUE,"capa (2)";"CAPITAL 2002",#N/A,TRUE,"capital (2)";"INDICES2002",#N/A,TRUE,"índices bal (2)";"BAL(B)2002",#N/A,TRUE,"BAL B (2)";"RESULTADO 08",#N/A,TRUE,"resultado";"RESULTADO mes a mes (B)2002",#N/A,TRUE,"mês a mês (2)";"DOAR(B)2002",#N/A,TRUE,"DOAR B (2)";"MUTAÇÃO(B)2002",#N/A,TRUE,"mutação B (2)";"ESTOQUE(B)2002",#N/A,TRUE,"estoque";"PERMANENTE(B)2002",#N/A,TRUE,"permanente B (2)";"PERFIL(B)2002",#N/A,TRUE,"PERFIL B (2)";"EBITDA 08",#N/A,TRUE,"ebitda";"FLUXO(B)2002",#N/A,TRUE,"FLUXO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localSheetId="8"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localSheetId="0"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09." hidden="1">{"CAPA CONSELHO(FISCAL)ACIONISTAS",#N/A,TRUE,"capa (2)";"CAPITAL 2002",#N/A,TRUE,"capital (2)";"INDICES2002",#N/A,TRUE,"índices bal (2)";"BAL(B)2002",#N/A,TRUE,"BAL B (2)";"RESULTADO 09",#N/A,TRUE,"resultado";"RESULTADO mes a mes (B)2002",#N/A,TRUE,"mês a mês (2)";"DOAR(B)2002",#N/A,TRUE,"DOAR B (2)";"MUTAÇÃO(B)2002",#N/A,TRUE,"mutação B (2)";"ESTOQUE(B)2002",#N/A,TRUE,"estoque";"PERMANENTE(B)2002",#N/A,TRUE,"permanente B (2)";"PERFIL(B)2002",#N/A,TRUE,"PERFIL B (2)";"EBTIDA 09",#N/A,TRUE,"ebitda";"FLUXO(B)2002",#N/A,TRUE,"FLUXO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localSheetId="8"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localSheetId="0"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1." hidden="1">{"CAPA CONSELHO(FISCAL)ACIONISTAS",#N/A,TRUE,"capa (2)";"CAPITAL 2002",#N/A,TRUE,"capital (2)";"INDICES2002",#N/A,TRUE,"índices bal (2)";"BAL(B)2002",#N/A,TRUE,"BAL B (2)";"RESULTADO 11",#N/A,TRUE,"resultado";"RESULTADO mes a mes (B)2002",#N/A,TRUE,"mês a mês (2)";"DOAR(B)2002",#N/A,TRUE,"DOAR B (2)";"MUTAÇÃO(B)2002",#N/A,TRUE,"mutação B (2)";"ESTOQUE(B)2002",#N/A,TRUE,"estoque";"PERMANENTE(B)2002",#N/A,TRUE,"permanente B (2)";"PERFIL(B)2002",#N/A,TRUE,"PERFIL B (2)";"EBTIDA 11",#N/A,TRUE,"ebitda";"FLUXO(B)2002",#N/A,TRUE,"FLUXO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localSheetId="8"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localSheetId="0"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CIONCONSELHO._.12." hidden="1">{"CAPA CONSELHO(FISCAL)ACIONISTAS",#N/A,TRUE,"capa (2)";"CAPITAL 2002",#N/A,TRUE,"capital (2)";"INDICES2002",#N/A,TRUE,"índices bal (2)";"BAL(B)2002",#N/A,TRUE,"BAL B (2)";"RESULTADO 12",#N/A,TRUE,"resultado";"RESULTADO mes a mes (B)2002",#N/A,TRUE,"mês a mês (2)";"DOAR(B)2002",#N/A,TRUE,"DOAR B (2)";"MUTAÇÃO(B)2002",#N/A,TRUE,"mutação B (2)";"ESTOQUE(B)2002",#N/A,TRUE,"estoque";"PERMANENTE(B)2002",#N/A,TRUE,"permanente B (2)";"PERFIL(B)2002",#N/A,TRUE,"PERFIL B (2)";"EBTIDA 12",#N/A,TRUE,"ebitda";"FLUXO(B)2002",#N/A,TRUE,"FLUXO B (2)";"PROVISÕES2002",#N/A,TRUE,"prov-contas a receber";"CAPA CONTROLADORA",#N/A,TRUE,"capa (2)";"BAL(A)2002",#N/A,TRUE,"BAL A (2)";"RESULTADO mes a mes (A)2002",#N/A,TRUE,"mês a mês (2)";"MUTAÇÃO(A)2002",#N/A,TRUE,"mutação A (2)";"DOAR(A)2002",#N/A,TRUE,"DOAR A (2)";"ESTOQUE(A)2002",#N/A,TRUE,"estoque";"PERMANENTE(A)2002",#N/A,TRUE,"permanente A (2)"}</definedName>
    <definedName name="wrn.Aging._.and._.Trend._.Analysis." localSheetId="8"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8"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ll." localSheetId="0"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ll." hidden="1">{"Gross Profit",#N/A,FALSE,"Gross Profit";"Gross Profit Variances",#N/A,FALSE,"Gross Profit Variances";"Volumes &amp; Nets Current",#N/A,FALSE,"Volumes &amp; Nets";"Volumes &amp; Nets - Freight &amp; History",#N/A,FALSE,"Volumes &amp; Nets";"Process Fuel - Current",#N/A,FALSE,"Process Fuel";"Process Fuel - History",#N/A,FALSE,"Process Fuel";"Power - Current",#N/A,FALSE,"Power";"Power - History",#N/A,FALSE,"Power";"Purchased Materials - Current",#N/A,FALSE,"Purchased Material";"Purchased Materials - History",#N/A,FALSE,"Purchased Material";"Other Variable - Current",#N/A,FALSE,"Other Variable";"Other Variable - History",#N/A,FALSE,"Other Variable";"Inter Plant Transfers",#N/A,FALSE,"Inter Plant Xfer";"Labour &amp; Fringes - Current $",#N/A,FALSE,"Labour and Fringes";"Labour &amp; Fringes - Current Hours",#N/A,FALSE,"Labour and Fringes";"Labour &amp; Fringes - Current Rates",#N/A,FALSE,"Labour and Fringes";"Labour &amp; Fringes - Current Department",#N/A,FALSE,"Labour and Fringes";"Labour &amp; Fringes - History",#N/A,FALSE,"Labour and Fringes";"Repair Materials &amp; Services - Current",#N/A,FALSE,"Repair Mat";"Repair Materials &amp; Services - History",#N/A,FALSE,"Repair Mat";"Depreciation",#N/A,FALSE,"Depreciation";"Other Fixed - Current",#N/A,FALSE,"Other Fixed";"Other Fixed - History",#N/A,FALSE,"Other Fixed";"Inventory Change",#N/A,FALSE,"Inventory Change";"Misc Income &amp; Expense",#N/A,FALSE,"Misc Income &amp; Exp";"Production Quantities",#N/A,FALSE,"Production Page";"KPI",#N/A,FALSE,"KPI";"Production Activity",#N/A,FALSE,"Production Activity";"Inventories",#N/A,FALSE,"Inventories";"Best Practices",#N/A,FALSE,"Best Practices";"Materials Assumptions",#N/A,FALSE,"Mat Assumptions"}</definedName>
    <definedName name="wrn.ANALISE." localSheetId="8" hidden="1">{#N/A,#N/A,FALSE,"R26";#N/A,#N/A,FALSE,"R27";#N/A,#N/A,FALSE,"F17";#N/A,#N/A,FALSE,"F21";#N/A,#N/A,FALSE,"H15";#N/A,#N/A,FALSE,"H40"}</definedName>
    <definedName name="wrn.ANALISE." localSheetId="0" hidden="1">{#N/A,#N/A,FALSE,"R26";#N/A,#N/A,FALSE,"R27";#N/A,#N/A,FALSE,"F17";#N/A,#N/A,FALSE,"F21";#N/A,#N/A,FALSE,"H15";#N/A,#N/A,FALSE,"H40"}</definedName>
    <definedName name="wrn.ANALISE." hidden="1">{#N/A,#N/A,FALSE,"R26";#N/A,#N/A,FALSE,"R27";#N/A,#N/A,FALSE,"F17";#N/A,#N/A,FALSE,"F21";#N/A,#N/A,FALSE,"H15";#N/A,#N/A,FALSE,"H40"}</definedName>
    <definedName name="wrn.Best._.Practices." localSheetId="8" hidden="1">{"Best Practices",#N/A,FALSE,"Best Practices"}</definedName>
    <definedName name="wrn.Best._.Practices." localSheetId="0" hidden="1">{"Best Practices",#N/A,FALSE,"Best Practices"}</definedName>
    <definedName name="wrn.Best._.Practices." hidden="1">{"Best Practices",#N/A,FALSE,"Best Practices"}</definedName>
    <definedName name="wrn.C1._.Publicar." localSheetId="8" hidden="1">{"Convenio Publicar",#N/A,FALSE,"Publicar"}</definedName>
    <definedName name="wrn.C1._.Publicar." localSheetId="0" hidden="1">{"Convenio Publicar",#N/A,FALSE,"Publicar"}</definedName>
    <definedName name="wrn.C1._.Publicar." hidden="1">{"Convenio Publicar",#N/A,FALSE,"Publicar"}</definedName>
    <definedName name="wrn.C2.._.Telefonos._.Publicos." localSheetId="8" hidden="1">{"Convenio",#N/A,FALSE,"Tel. Pub.";"Cifras 1",#N/A,FALSE,"Tel. Pub.";"Cifras 2",#N/A,FALSE,"Tel. Pub.";"Cifras 3",#N/A,FALSE,"Tel. Pub.";"Cifras 4",#N/A,FALSE,"Tel. Pub.";"Cifras 5",#N/A,FALSE,"Tel. Pub.";"Cifras 6",#N/A,FALSE,"Tel. Pub."}</definedName>
    <definedName name="wrn.C2.._.Telefonos._.Publicos." localSheetId="0" hidden="1">{"Convenio",#N/A,FALSE,"Tel. Pub.";"Cifras 1",#N/A,FALSE,"Tel. Pub.";"Cifras 2",#N/A,FALSE,"Tel. Pub.";"Cifras 3",#N/A,FALSE,"Tel. Pub.";"Cifras 4",#N/A,FALSE,"Tel. Pub.";"Cifras 5",#N/A,FALSE,"Tel. Pub.";"Cifras 6",#N/A,FALSE,"Tel. Pub."}</definedName>
    <definedName name="wrn.C2.._.Telefonos._.Publicos." hidden="1">{"Convenio",#N/A,FALSE,"Tel. Pub.";"Cifras 1",#N/A,FALSE,"Tel. Pub.";"Cifras 2",#N/A,FALSE,"Tel. Pub.";"Cifras 3",#N/A,FALSE,"Tel. Pub.";"Cifras 4",#N/A,FALSE,"Tel. Pub.";"Cifras 5",#N/A,FALSE,"Tel. Pub.";"Cifras 6",#N/A,FALSE,"Tel. Pub."}</definedName>
    <definedName name="wrn.C3.._.Red._.Inteligente." localSheetId="8" hidden="1">{"Convenio",#N/A,FALSE,"Red Inteligente";"Cifras 1",#N/A,FALSE,"Red Inteligente";"Cifras 2",#N/A,FALSE,"Red Inteligente"}</definedName>
    <definedName name="wrn.C3.._.Red._.Inteligente." localSheetId="0" hidden="1">{"Convenio",#N/A,FALSE,"Red Inteligente";"Cifras 1",#N/A,FALSE,"Red Inteligente";"Cifras 2",#N/A,FALSE,"Red Inteligente"}</definedName>
    <definedName name="wrn.C3.._.Red._.Inteligente." hidden="1">{"Convenio",#N/A,FALSE,"Red Inteligente";"Cifras 1",#N/A,FALSE,"Red Inteligente";"Cifras 2",#N/A,FALSE,"Red Inteligente"}</definedName>
    <definedName name="wrn.C4.._.Fibra._.optica." localSheetId="8" hidden="1">{"Convenio",#N/A,FALSE,"Fibraoptica";"Cifras 1",#N/A,FALSE,"Fibraoptica"}</definedName>
    <definedName name="wrn.C4.._.Fibra._.optica." localSheetId="0" hidden="1">{"Convenio",#N/A,FALSE,"Fibraoptica";"Cifras 1",#N/A,FALSE,"Fibraoptica"}</definedName>
    <definedName name="wrn.C4.._.Fibra._.optica." hidden="1">{"Convenio",#N/A,FALSE,"Fibraoptica";"Cifras 1",#N/A,FALSE,"Fibraoptica"}</definedName>
    <definedName name="wrn.C5.._.Impsat." localSheetId="8" hidden="1">{"Convenio 1",#N/A,FALSE,"Impsat";"Convenio 2",#N/A,FALSE,"Impsat";"Cifras 1",#N/A,FALSE,"Impsat"}</definedName>
    <definedName name="wrn.C5.._.Impsat." localSheetId="0" hidden="1">{"Convenio 1",#N/A,FALSE,"Impsat";"Convenio 2",#N/A,FALSE,"Impsat";"Cifras 1",#N/A,FALSE,"Impsat"}</definedName>
    <definedName name="wrn.C5.._.Impsat." hidden="1">{"Convenio 1",#N/A,FALSE,"Impsat";"Convenio 2",#N/A,FALSE,"Impsat";"Cifras 1",#N/A,FALSE,"Impsat"}</definedName>
    <definedName name="wrn.C6.._.Colomsat." localSheetId="8" hidden="1">{"Convenio",#N/A,FALSE,"Colomsat"}</definedName>
    <definedName name="wrn.C6.._.Colomsat." localSheetId="0" hidden="1">{"Convenio",#N/A,FALSE,"Colomsat"}</definedName>
    <definedName name="wrn.C6.._.Colomsat." hidden="1">{"Convenio",#N/A,FALSE,"Colomsat"}</definedName>
    <definedName name="wrn.C7.._.Colvatel." localSheetId="8" hidden="1">{"Convenio 1",#N/A,FALSE,"Colvatel";"Convenio 2",#N/A,FALSE,"Colvatel";"Convenio 3",#N/A,FALSE,"Colvatel"}</definedName>
    <definedName name="wrn.C7.._.Colvatel." localSheetId="0" hidden="1">{"Convenio 1",#N/A,FALSE,"Colvatel";"Convenio 2",#N/A,FALSE,"Colvatel";"Convenio 3",#N/A,FALSE,"Colvatel"}</definedName>
    <definedName name="wrn.C7.._.Colvatel." hidden="1">{"Convenio 1",#N/A,FALSE,"Colvatel";"Convenio 2",#N/A,FALSE,"Colvatel";"Convenio 3",#N/A,FALSE,"Colvatel"}</definedName>
    <definedName name="wrn.Conselho._.Fiscal._.10." localSheetId="8"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_.Fiscal._.10." localSheetId="0"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_.Fiscal._.10." hidden="1">{"CAPA CONSELHO FISCAL",#N/A,TRUE,"capa (2)";"CAPITAL 2001",#N/A,TRUE,"capital (2)";"INDICES2001 (2)",#N/A,TRUE,"índices bal (2)";"BAL(B)2001",#N/A,TRUE,"BAL B (2)";"RESULTADO 10",#N/A,TRUE,"resultado";"MUTAÇÃO(B)2001",#N/A,TRUE,"mutação B (2)";"DOAR(B)2001",#N/A,TRUE,"DOAR B (2)";"ESTOQUE(B)2001",#N/A,TRUE,"estoque";"PERMANENTE(B)2001",#N/A,TRUE,"permanente B (2)";"PERFIL(B)2001",#N/A,TRUE,"PERFIL B (2)";"EBITDA 10",#N/A,TRUE,"ebitda";"FLUXO(B)2001",#N/A,TRUE,"FLUXO B (2)";"PROVISÕES2001",#N/A,TRUE,"prov-contas a receber";"CAPA CONTROLADORA",#N/A,TRUE,"capa (2)";"BAL(A)2001",#N/A,TRUE,"BAL A (2)";"MUTAÇÃO(A)2001",#N/A,TRUE,"mutação A (2)";"DOAR(A)2001",#N/A,TRUE,"DOAR A (2)";"ESTOQUE(A)2001",#N/A,TRUE,"estoque";"PERMANENTE(A)2001",#N/A,TRUE,"permanente A (2)"}</definedName>
    <definedName name="wrn.conselho04." localSheetId="8"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4." localSheetId="0"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4." hidden="1">{"CAPA CONSELHO(FISCAL)ACIONISTAS",#N/A,TRUE,"capa (2)";"CAPITAL 2003",#N/A,TRUE,"capital (2)";"INDICES2003",#N/A,TRUE,"índices bal (2)";"BAL(B)2003",#N/A,TRUE,"BAL B (2)";"RESULTADO 04",#N/A,TRUE,"resultado";"EBTIDA 04",#N/A,TRUE,"ebitda";"RESULTADO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localSheetId="8"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localSheetId="0"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05." hidden="1">{"CAPA CONSELHO(FISCAL)ACIONISTAS",#N/A,TRUE,"capa (2)";"CAPITAL 2003",#N/A,TRUE,"capital (2)";"INDICES2003",#N/A,TRUE,"índices bal (2)";"BAL(B)2003",#N/A,TRUE,"BAL B (2)";"RESULTADO 05",#N/A,TRUE,"resultado";"EBTIDA 05",#N/A,TRUE,"ebitda";"RESULTADO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localSheetId="8"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localSheetId="0"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ELHOFISCAL._.11." hidden="1">{"CAPA CONSELHO FISCAL",#N/A,TRUE,"capa (2)";"CAPITAL 2003",#N/A,TRUE,"capital (2)";"INDICES2003",#N/A,TRUE,"índices bal (2)";"BAL(B)2003",#N/A,TRUE,"BAL B (2)";"RESULTADO 11",#N/A,TRUE,"resultado";"EBTIDA 11",#N/A,TRUE,"ebitda";"RESULTADO mes a mes (B)2003",#N/A,TRUE,"mês a mês (2)";"DOAR(B)2003",#N/A,TRUE,"DOAR B (2)";"MUTAÇÃO(B)2003",#N/A,TRUE,"mutação B (2)";"ESTOQUE(B)2003",#N/A,TRUE,"estoque";"PERMANENTE(B)2003",#N/A,TRUE,"permanente B (2)";"PERFIL(B)2003",#N/A,TRUE,"PERFIL B (2)";"FLUXO(B)2003",#N/A,TRUE,"FLUXO B (2)";"PROVISÕES2003",#N/A,TRUE,"prov-contas a receber";"CAPA CONTROLADORA",#N/A,TRUE,"capa (2)";"BAL(A)2003",#N/A,TRUE,"BAL A (2)";"RESULTADO mes a mes (A)2003",#N/A,TRUE,"mês a mês (2)";"MUTAÇÃO(A)2003",#N/A,TRUE,"mutação A (2)";"DOAR(A)2003",#N/A,TRUE,"DOAR A (2)";"ESTOQUE(A)2003",#N/A,TRUE,"estoque";"PERMANENTE(A)2003",#N/A,TRUE,"permanente A (2)"}</definedName>
    <definedName name="wrn.CONSOLIDADO." localSheetId="8" hidden="1">{#N/A,#N/A,FALSE,"CONSOLIDADO"}</definedName>
    <definedName name="wrn.CONSOLIDADO." localSheetId="0" hidden="1">{#N/A,#N/A,FALSE,"CONSOLIDADO"}</definedName>
    <definedName name="wrn.CONSOLIDADO." hidden="1">{#N/A,#N/A,FALSE,"CONSOLIDADO"}</definedName>
    <definedName name="wrn.D1.._.Ingresos." localSheetId="8" hidden="1">{"Ingresos 1",#N/A,FALSE,"Ingresos-Resumen";"Ingresos 2",#N/A,FALSE,"Ingresos-Resumen";"Ingresos 3",#N/A,FALSE,"Ingresos-Resumen"}</definedName>
    <definedName name="wrn.D1.._.Ingresos." localSheetId="0" hidden="1">{"Ingresos 1",#N/A,FALSE,"Ingresos-Resumen";"Ingresos 2",#N/A,FALSE,"Ingresos-Resumen";"Ingresos 3",#N/A,FALSE,"Ingresos-Resumen"}</definedName>
    <definedName name="wrn.D1.._.Ingresos." hidden="1">{"Ingresos 1",#N/A,FALSE,"Ingresos-Resumen";"Ingresos 2",#N/A,FALSE,"Ingresos-Resumen";"Ingresos 3",#N/A,FALSE,"Ingresos-Resumen"}</definedName>
    <definedName name="wrn.D2.._.Supuestos._.Balances." localSheetId="8" hidden="1">{"Supuestos Balances 1",#N/A,FALSE,"Supuestos Balance";"Supuestos Balances 2",#N/A,FALSE,"Supuestos Balance";"Supuestos Balances 3",#N/A,FALSE,"Supuestos Balance";"Supuestos balances 4",#N/A,FALSE,"Supuestos Balance"}</definedName>
    <definedName name="wrn.D2.._.Supuestos._.Balances." localSheetId="0" hidden="1">{"Supuestos Balances 1",#N/A,FALSE,"Supuestos Balance";"Supuestos Balances 2",#N/A,FALSE,"Supuestos Balance";"Supuestos Balances 3",#N/A,FALSE,"Supuestos Balance";"Supuestos balances 4",#N/A,FALSE,"Supuestos Balance"}</definedName>
    <definedName name="wrn.D2.._.Supuestos._.Balances." hidden="1">{"Supuestos Balances 1",#N/A,FALSE,"Supuestos Balance";"Supuestos Balances 2",#N/A,FALSE,"Supuestos Balance";"Supuestos Balances 3",#N/A,FALSE,"Supuestos Balance";"Supuestos balances 4",#N/A,FALSE,"Supuestos Balance"}</definedName>
    <definedName name="wrn.D3.._.Inversiones._.LP." localSheetId="8" hidden="1">{"Inversiones LP 1",#N/A,FALSE,"Inversiones Largo Plazo";"Inversiones LP2",#N/A,FALSE,"Inversiones Largo Plazo"}</definedName>
    <definedName name="wrn.D3.._.Inversiones._.LP." localSheetId="0" hidden="1">{"Inversiones LP 1",#N/A,FALSE,"Inversiones Largo Plazo";"Inversiones LP2",#N/A,FALSE,"Inversiones Largo Plazo"}</definedName>
    <definedName name="wrn.D3.._.Inversiones._.LP." hidden="1">{"Inversiones LP 1",#N/A,FALSE,"Inversiones Largo Plazo";"Inversiones LP2",#N/A,FALSE,"Inversiones Largo Plazo"}</definedName>
    <definedName name="wrn.D4.._.Estados._.Financieros." localSheetId="8" hidden="1">{"Estados Financieros 1",#N/A,FALSE,"Estados Financieros";"Estados Financieros 2",#N/A,FALSE,"Estados Financieros";"Estados Financieros 3",#N/A,FALSE,"Estados Financieros";"Estados Financieros 4",#N/A,FALSE,"Estados Financieros";"Estados Financieros 5",#N/A,FALSE,"Estados Financieros"}</definedName>
    <definedName name="wrn.D4.._.Estados._.Financieros." localSheetId="0" hidden="1">{"Estados Financieros 1",#N/A,FALSE,"Estados Financieros";"Estados Financieros 2",#N/A,FALSE,"Estados Financieros";"Estados Financieros 3",#N/A,FALSE,"Estados Financieros";"Estados Financieros 4",#N/A,FALSE,"Estados Financieros";"Estados Financieros 5",#N/A,FALSE,"Estados Financieros"}</definedName>
    <definedName name="wrn.D4.._.Estados._.Financieros." hidden="1">{"Estados Financieros 1",#N/A,FALSE,"Estados Financieros";"Estados Financieros 2",#N/A,FALSE,"Estados Financieros";"Estados Financieros 3",#N/A,FALSE,"Estados Financieros";"Estados Financieros 4",#N/A,FALSE,"Estados Financieros";"Estados Financieros 5",#N/A,FALSE,"Estados Financieros"}</definedName>
    <definedName name="wrn.D5.._.Tasa._.de._.Descuentos." localSheetId="8" hidden="1">{"T. de descuento",#N/A,FALSE,"Tasa de Descuento"}</definedName>
    <definedName name="wrn.D5.._.Tasa._.de._.Descuentos." localSheetId="0" hidden="1">{"T. de descuento",#N/A,FALSE,"Tasa de Descuento"}</definedName>
    <definedName name="wrn.D5.._.Tasa._.de._.Descuentos." hidden="1">{"T. de descuento",#N/A,FALSE,"Tasa de Descuento"}</definedName>
    <definedName name="wrn.D6.._.Valoracion." localSheetId="8" hidden="1">{"Valorizacion",#N/A,FALSE,"Valoracion"}</definedName>
    <definedName name="wrn.D6.._.Valoracion." localSheetId="0" hidden="1">{"Valorizacion",#N/A,FALSE,"Valoracion"}</definedName>
    <definedName name="wrn.D6.._.Valoracion." hidden="1">{"Valorizacion",#N/A,FALSE,"Valoracion"}</definedName>
    <definedName name="wrn.Depreciation." localSheetId="8" hidden="1">{"Depreciation",#N/A,FALSE,"Depreciation"}</definedName>
    <definedName name="wrn.Depreciation." localSheetId="0" hidden="1">{"Depreciation",#N/A,FALSE,"Depreciation"}</definedName>
    <definedName name="wrn.Depreciation." hidden="1">{"Depreciation",#N/A,FALSE,"Depreciation"}</definedName>
    <definedName name="wrn.depreciation2" localSheetId="8" hidden="1">{"Depreciation",#N/A,FALSE,"Depreciation"}</definedName>
    <definedName name="wrn.depreciation2" localSheetId="0" hidden="1">{"Depreciation",#N/A,FALSE,"Depreciation"}</definedName>
    <definedName name="wrn.depreciation2" hidden="1">{"Depreciation",#N/A,FALSE,"Depreciation"}</definedName>
    <definedName name="wrn.DetallexDEP." localSheetId="8" hidden="1">{"DetallexDep",#N/A,FALSE,"Giovanna (x DEPT)"}</definedName>
    <definedName name="wrn.DetallexDEP." localSheetId="0" hidden="1">{"DetallexDep",#N/A,FALSE,"Giovanna (x DEPT)"}</definedName>
    <definedName name="wrn.DetallexDEP." hidden="1">{"DetallexDep",#N/A,FALSE,"Giovanna (x DEPT)"}</definedName>
    <definedName name="wrn.English." localSheetId="8"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English." localSheetId="0"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English." hidden="1">{"English",#N/A,FALSE,"R00";"English",#N/A,FALSE,"R01";"English",#N/A,FALSE,"R01_1";"English",#N/A,FALSE,"R01_2";"English",#N/A,FALSE,"R01_2A";"English",#N/A,FALSE,"R01_3";"English",#N/A,FALSE,"R02";"English",#N/A,FALSE,"R03";"English",#N/A,FALSE,"R04";"English",#N/A,FALSE,"R05";"English",#N/A,FALSE,"R06_B";"English",#N/A,FALSE,"R07";"English",#N/A,FALSE,"R08";"English",#N/A,FALSE,"R09"}</definedName>
    <definedName name="wrn.Final." localSheetId="8"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Final." localSheetId="0"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Final."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GER." localSheetId="8"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 localSheetId="0"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 hidden="1">{"capa A",#N/A,TRUE,"capa (2)";"indices",#N/A,TRUE,"índices bal (2)";"organo1",#N/A,TRUE,"organo";"bal A",#N/A,TRUE,"bal A";"RES 06",#N/A,TRUE,"resultado A";"BAL ANAL A",#N/A,TRUE,"B.analítico B (2)";"resultado 05 analítico",#N/A,TRUE,"mês a mês";"EBITDA06A",#N/A,TRUE,"ebitda A";"perfil a1",#N/A,TRUE,"perfil A";"despesas A",#N/A,TRUE,"despesa A";"análise LB6",#N/A,TRUE,"análise";"PERMANENTE",#N/A,TRUE,"permanente A";"MUTAÇÃO",#N/A,TRUE,"mutação A (2)";"prod6",#N/A,TRUE,"produção";"VOLUME A1",#N/A,TRUE,"volume A";"VOLUME A3",#N/A,TRUE,"volume A3";"VOLUME A2",#N/A,TRUE,"volume A2";"rec3",#N/A,TRUE,"receita A2";"MIX06A",#N/A,TRUE,"mix A";"LB2002 R$",#N/A,TRUE,"lb2002-R$";"LB2002 U$",#N/A,TRUE,"lb2002-U$";"LB2001 R$",#N/A,TRUE,"lb2001-R$";"LB2001 U$",#N/A,TRUE,"lb2001-U$"}</definedName>
    <definedName name="wrn.GER._.MINI." localSheetId="8"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_.MINI." localSheetId="0"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_.MINI." hidden="1">{"capa A",#N/A,TRUE,"capa (2)";"bal A",#N/A,TRUE,"bal A";"RES 06",#N/A,TRUE,"resultado A";"BAL ANAL A",#N/A,TRUE,"B.analítico B (2)";"resultado 06 analítico",#N/A,TRUE,"mês a mês";"EBITDA06A",#N/A,TRUE,"ebitda A";"análise LB6",#N/A,TRUE,"análise";"perfil a1",#N/A,TRUE,"perfil A";"despesas A",#N/A,TRUE,"despesa A";"PERMANENTE",#N/A,TRUE,"permanente A";"MUTAÇÃO",#N/A,TRUE,"mutação A (2)";"prod6",#N/A,TRUE,"produção";"VOLUME A1",#N/A,TRUE,"volume A";"VOLUME A3",#N/A,TRUE,"volume A3";"VOLA2",#N/A,TRUE,"volume A2";"rec3",#N/A,TRUE,"receita A2";"capa B",#N/A,TRUE,"capa (3)";"BAL B",#N/A,TRUE,"bal B";"RES B 06",#N/A,TRUE,"resultado B";"EBITDA B 06",#N/A,TRUE,"ebitda B"}</definedName>
    <definedName name="wrn.GERENCIAL._.01." localSheetId="8"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1." localSheetId="0"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1." hidden="1">{"CAPA GERENCIAL&amp;DIRETORIA",#N/A,TRUE,"capa (2)";"CAPITAL 2002",#N/A,TRUE,"capital (2)";"INDICES2002",#N/A,TRUE,"índices bal (2)";"BAL(B)2002",#N/A,TRUE,"BAL B (2)";"BANAL(B)2002",#N/A,TRUE,"B.analítico B (2)";"RESULTADO 01",#N/A,TRUE,"resultado";"RESULTADO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01",#N/A,TRUE,"produção";"ESTOQUEPA 01",#N/A,TRUE,"estoque pa";"VOLUME 01",#N/A,TRUE,"volume";"MIX 01",#N/A,TRUE,"mix";"ESTOQUE PA(2)2002",#N/A,TRUE,"estoque pa (2)";"PREÇOS 01",#N/A,TRUE,"preços";"ANALISE 01",#N/A,TRUE,"análise";"LB2002",#N/A,TRUE,"lb2002";"DESPESAS2002",#N/A,TRUE,"Desp2002";"FINANCEIRAS 01",#N/A,TRUE,"financeiras";"EBITDA 01",#N/A,TRUE,"ebitda";"FLUXO(B)2002",#N/A,TRUE,"FLUXO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localSheetId="8"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localSheetId="0"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2." hidden="1">{"CAPA GERENCIAL&amp;DIRETORIA",#N/A,TRUE,"capa (2)";"CAPITAL 2002",#N/A,TRUE,"capital (2)";"INDICES2002",#N/A,TRUE,"índices bal (2)";"BAL(B)2002",#N/A,TRUE,"BAL B (2)";"BANAL(B)2002",#N/A,TRUE,"B.analítico B (2)";"RESULTADO 02",#N/A,TRUE,"resultado";"RESULTADO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02",#N/A,TRUE,"produção";"ESTOQUEPA 02",#N/A,TRUE,"estoque pa";"VOLUME 02",#N/A,TRUE,"volume";"MIX 02",#N/A,TRUE,"mix";"ESTOQUE PA(2)2002",#N/A,TRUE,"estoque pa (2)";"PREÇOS 02",#N/A,TRUE,"preços";"ANALISE 02",#N/A,TRUE,"análise";"LB2002",#N/A,TRUE,"lb2002";"DESPESAS2002",#N/A,TRUE,"Desp2002";"FINANCEIRAS 02",#N/A,TRUE,"financeiras";"EBITDA 02",#N/A,TRUE,"ebitda";"FLUXO(B)2002",#N/A,TRUE,"FLUXO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localSheetId="8"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localSheetId="0"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3." hidden="1">{"CAPAGERENCIAL&amp;DIRETORIA",#N/A,TRUE,"capa (2)";"CAPITAL 2002",#N/A,TRUE,"capital (2)";"INDICES2002",#N/A,TRUE,"índices bal (2)";"BAL(B)2002",#N/A,TRUE,"BAL B (2)";"BANAL(B)2002",#N/A,TRUE,"B.analítico B (2)";"RESULTADO 03",#N/A,TRUE,"resultado";"RESULTADO mes a mes (B)2002",#N/A,TRUE,"resultado";"ESTOQUE(B)2002",#N/A,TRUE,"mutação B (2)";"DOAR(B)2002",#N/A,TRUE,"DOAR B (2)";"ESTOQUE(B)2002",#N/A,TRUE,"estoque";"ESTOQUEANALITICO(B)2002",#N/A,TRUE,"estoque";"PERMANENTE(B)2002",#N/A,TRUE,"permanente B (2)";"PERFIL(B)2002",#N/A,TRUE,"PERFIL B (2)";"PROVISÕES2002",#N/A,TRUE,"prov-contas a receber";"CAPA ANÁLISE",#N/A,TRUE,"capa (2)";"PRODUÇÃO 03",#N/A,TRUE,"produção";"ESTOQUEPA 03",#N/A,TRUE,"estoque pa";"VOLUME 03",#N/A,TRUE,"volume";"MIX 03",#N/A,TRUE,"mix";"ESTOQUE PA(2)2002",#N/A,TRUE,"estoque pa (2)";"PREÇOS 03",#N/A,TRUE,"preços";"ANALISE 03",#N/A,TRUE,"análise";"LB2002",#N/A,TRUE,"lb2002";"DESPESAS2002",#N/A,TRUE,"Desp2001-02";"FINANCEIRAS 03",#N/A,TRUE,"financeiras";"EBITDA 03",#N/A,TRUE,"ebitda";"FLUXO(B)2002",#N/A,TRUE,"FLUXO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localSheetId="8"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localSheetId="0"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4." hidden="1">{"CAPAGERENCIAL&amp;DIRETORIA",#N/A,TRUE,"capa (2)";"CAPITAL 2002",#N/A,TRUE,"capital (2)";"INDICES2002",#N/A,TRUE,"índices bal (2)";"BAL(B)2002",#N/A,TRUE,"BAL B (2)";"BANAL(B)2002",#N/A,TRUE,"B.analítico B (2)";"RESULTADO 04",#N/A,TRUE,"resultado";"RESULTADO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04",#N/A,TRUE,"produção";"ESTOQUEPA 04",#N/A,TRUE,"estoque";"VOLUME 04",#N/A,TRUE,"volume";"MIX 04",#N/A,TRUE,"mix";"ESTOQUE PA(2)2002",#N/A,TRUE,"estoque pa (2)";"PREÇOS 04",#N/A,TRUE,"preços";"ANALISE 04",#N/A,TRUE,"análise";"LB2002",#N/A,TRUE,"lb2002";"DESPESAS2002",#N/A,TRUE,"Desp2001-02";"FINACEIRAS 04",#N/A,TRUE,"financeiras";"EBITDA 04",#N/A,TRUE,"ebitda";"FLUXO(B)2002",#N/A,TRUE,"FLUXO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localSheetId="8"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localSheetId="0"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5." hidden="1">{"CAPAGERENCIAL&amp;DIRETORIA",#N/A,TRUE,"capa (2)";"CAPITAL 2002",#N/A,TRUE,"capital (2)";"INDICES2002",#N/A,TRUE,"índices bal (2)";"BAL(B)2002",#N/A,TRUE,"BAL B (2)";"BANAL(B)2002",#N/A,TRUE,"B.analítico B (2)";"RESULTADO 05",#N/A,TRUE,"resultado";"RESULTADO mes a mes (B)2002",#N/A,TRUE,"resultado";"MUTAÇÃO(B)2002",#N/A,TRUE,"mutação B (2)";"DOAR(B)2002",#N/A,TRUE,"DOAR B (2)";"ESTOQUE(B)2002",#N/A,TRUE,"estoque";"ESTOQUEANALITICO(B)2002",#N/A,TRUE,"est.analítico";"PERMANENTE(B)2002",#N/A,TRUE,"permanente B (2)";"PERFIL(B)2002",#N/A,TRUE,"PERFIL B (2)";"PROVISÕES2002",#N/A,TRUE,"prov-contas a receber";"CAPA ANÁLISE",#N/A,TRUE,"capa (2)";"PRODUÇÃO 05",#N/A,TRUE,"produção";"ESTOQUEPA 05",#N/A,TRUE,"estoque";"VOLUME 05",#N/A,TRUE,"volume";"MIX 05",#N/A,TRUE,"mix";"ESTOQUE PA(2)2002",#N/A,TRUE,"estoque pa (2)";"PREÇOS 05",#N/A,TRUE,"preços";"ANALISE 05",#N/A,TRUE,"análise";"LB2002",#N/A,TRUE,"lb2002";"DESPESAS2002",#N/A,TRUE,"Desp2001-02";"FINANCEIRAS 05",#N/A,TRUE,"financeiras";"EBITDA 05",#N/A,TRUE,"ebitda";"FLUXO(B)2002",#N/A,TRUE,"FLUXO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(2)";"RESULTADO(AMER)2002",#N/A,TRUE,"resultado";"BAL(TRAD)2002",#N/A,TRUE,"B.Trading (2)";"RESULTADO(TRAD)2002",#N/A,TRUE,"resultado"}</definedName>
    <definedName name="wrn.GERENCIAL._.06." localSheetId="8"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6." localSheetId="0"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6." hidden="1">{"CAPAGERENCIAL&amp;DIRETORIA",#N/A,TRUE,"capa (2)";"CAPITAL 2002",#N/A,TRUE,"capital (2)";"INDICES2002",#N/A,TRUE,"índices bal (2)";"BAL(B)2002",#N/A,TRUE,"BAL B (2)";"BANAL(B)2002",#N/A,TRUE,"B.analítico B (2)";"RESULTADO 06",#N/A,TRUE,"resultado";"RESULTADO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06",#N/A,TRUE,"produção";"ESTOQUEPA 06",#N/A,TRUE,"estoque pa";"VOLUME 06",#N/A,TRUE,"volume";"MIX 06",#N/A,TRUE,"mix";"ESTOQUE PA(2)2002",#N/A,TRUE,"estoque pa (2)";"PREÇOS 06",#N/A,TRUE,"preços";"ANALISE 06",#N/A,TRUE,"análise";"LB2002",#N/A,TRUE,"lb2002";"DESPESAS2002",#N/A,TRUE,"Desp2001-02";"FINANCEIRAS 06",#N/A,TRUE,"financeiras";"EBITDA 06",#N/A,TRUE,"ebitda";"FLUXO(B)2002",#N/A,TRUE,"FLUXO B (2)";"DIVIDA2002",#N/A,TRUE,"dívida";"CAPA CONTROLADORA",#N/A,TRUE,"capa (2)";"BAL(A)2002",#N/A,TRUE,"BAL A (2)";"RESULTADO mes a mes (A)2002",#N/A,TRUE,"resultado";"MUTAÇÃO(A)2002",#N/A,TRUE,"mutação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localSheetId="8"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localSheetId="0"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7." hidden="1">{"CAPAGERENCIAL&amp;DIRETORIA",#N/A,TRUE,"capa (2)";"CAPITAL 2002",#N/A,TRUE,"capital (2)";"INDICES2002",#N/A,TRUE,"índices bal (2)";"BAL(B)2002",#N/A,TRUE,"BAL B (2)";"BANAL(B)2002",#N/A,TRUE,"B.analítico B (2)";"RESULTADO 07",#N/A,TRUE,"resultado";"RESULTADO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07",#N/A,TRUE,"produção";"ESTOQUEPA 07",#N/A,TRUE,"estoque pa";"VOLUME 07",#N/A,TRUE,"volume";"MIX 07",#N/A,TRUE,"mix";"ESTOQUE PA(2)2002",#N/A,TRUE,"estoque pa (2)";"PREÇOS 07",#N/A,TRUE,"preços";"ANALISE 07",#N/A,TRUE,"análise";"LB2002",#N/A,TRUE,"lb2002";"DESPESAS2002",#N/A,TRUE,"Desp2001-02";"FINANCEIRAS 07",#N/A,TRUE,"financeiras";"EBITDA 07",#N/A,TRUE,"ebitda";"FLUXO(B)2002",#N/A,TRUE,"FLUXO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localSheetId="8"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localSheetId="0"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8." hidden="1">{"CAPAGERENCIAL&amp;DIRETORIA",#N/A,TRUE,"capa (2)";"CAPITAL 2002",#N/A,TRUE,"capital (2)";"INDICES2002",#N/A,TRUE,"índices bal (2)";"BAL(B)2002",#N/A,TRUE,"BAL B (2)";"BANAL(B)2002",#N/A,TRUE,"B.analítico B (2)";"RESULTADO 08",#N/A,TRUE,"resultado";"RESULTADO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08",#N/A,TRUE,"produção";"ESTOQUEPA 08",#N/A,TRUE,"estoque pa";"VOLUME 08",#N/A,TRUE,"volume";"MIX 08",#N/A,TRUE,"mix";"ESTOQUE PA(2)2002",#N/A,TRUE,"estoque pa (2)";"PREÇOS 08",#N/A,TRUE,"preços";"ANALISE 08",#N/A,TRUE,"análise";"LB2002",#N/A,TRUE,"lb2002";"DESPESAS2002",#N/A,TRUE,"Desp2001-02";"FINANCEIRAS 08",#N/A,TRUE,"financeiras";"EBITDA 08",#N/A,TRUE,"ebitda";"FLUXO(B)2002",#N/A,TRUE,"FLUXO B (2)";"DIVIDA2002",#N/A,TRUE,"dívida";"CAPA CONTROLADORA",#N/A,TRUE,"capa (2)";"BAL(A)2002",#N/A,TRUE,"BAL A (2)";"RESULTADO mes a mes (A)2002",#N/A,TRUE,"mês a mês (2)";"MUTAÇÃO(A)2002",#N/A,TRUE,"mutação A (2)";"DOAR(A)2002",#N/A,TRUE,"DOAR A (2)";"FLUXO(A)2002",#N/A,TRUE,"FLUXO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localSheetId="8"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localSheetId="0"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09." hidden="1">{"CAPAGERENCIAL&amp;DIRETORIA",#N/A,TRUE,"capa (2)";"CAPITAL 2002",#N/A,TRUE,"capital (2)";"INDICES2002",#N/A,TRUE,"índices bal (2)";"BAL(B)2002",#N/A,TRUE,"BAL B (2)";"BANAL(B)2002",#N/A,TRUE,"B.analítico B (2)";"RESULTADO 09",#N/A,TRUE,"resultado";"RESULTADO mes a mes (B)2002",#N/A,TRUE,"mês a mês (2)";"MUTAÇÃO(B)2002",#N/A,TRUE,"mutação B (2)";"DOAR(B)2002",#N/A,TRUE,"DOAR B (2)";"ESTOQUE(B)2002",#N/A,TRUE,"estoque";"ESTOQUEANALITICO(B)2002",#N/A,TRUE,"est.analítico";"PERMANENTE(B)2002",#N/A,TRUE,"permanente B (2)";"PERFIL(B)2002",#N/A,TRUE,"PERFIL B (2)";"PROVISÕES2002",#N/A,TRUE,"prov-contas a receber";"CAPA ANÁLISE",#N/A,TRUE,"capa (2)";"PRODUÇÃO 09",#N/A,TRUE,"produção";"ESTOQUEPA 09",#N/A,TRUE,"estoque pa";"VOLUME 09",#N/A,TRUE,"volume";"MIX 09",#N/A,TRUE,"mix";"ESTOQUE PA(2)2002",#N/A,TRUE,"estoque pa (2)";"PREÇOS 09",#N/A,TRUE,"preços";"ANALISE 09",#N/A,TRUE,"análise";"DESPESAS2002",#N/A,TRUE,"Desp2001-02";"FINANCEIRAS 09",#N/A,TRUE,"financeiras";"EBTIDA 09",#N/A,TRUE,"ebitda";"FLUXO(B)2002",#N/A,TRUE,"FLUXO B (2)";"DIVIDA2002",#N/A,TRUE,"dívida";"CAPA CONTROLADORA",#N/A,TRUE,"capa (2)";"BAL(A)2002",#N/A,TRUE,"BAL A (2)";"RESULTADO mes a mes (A)2002",#N/A,TRUE,"mês a mês (2)";"MUTAÇÃO(A)2002",#N/A,TRUE,"mutação A (2)";"DOAR(A)2002",#N/A,TRUE,"DOAR A (2)";"LB2002",#N/A,TRUE,"lb2002";"FLUXO(A)2002",#N/A,TRUE,"FLUXO A";"ESTOQUE(A)2002",#N/A,TRUE,"estoque";"PERMANENTE(A)2002",#N/A,TRUE,"permanente A (2)";"PERFIL(A)2002",#N/A,TRUE,"PERFIL A (2)";"EQUIVALÊNCIA2002",#N/A,TRUE,"equyt";"CAPA CONTROLADAS",#N/A,TRUE,"capa (2)";"BAL(AMER)2002",#N/A,TRUE,"B.America (2)";"RESULTADO(AMER)2002",#N/A,TRUE,"mês a mês (2)";"BAL(TRAD)2002",#N/A,TRUE,"B.Trading (2)";"RESULTADO(TRAD)2002",#N/A,TRUE,"mês a mês (2)"}</definedName>
    <definedName name="wrn.Gerencial._.10." localSheetId="8"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0." localSheetId="0"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0." hidden="1">{"capA",#N/A,TRUE,"capa (2)";"capital",#N/A,TRUE,"capital (2)";"indices1",#N/A,TRUE,"índices";"balA#",#N/A,TRUE,"bal A";"resA#11",#N/A,TRUE,"resultado A";"ebitdaA#11",#N/A,TRUE,"ebitda A";"perfA#",#N/A,TRUE,"perfil A";"doarA##",#N/A,TRUE,"DOAR A";"fluxoA##",#N/A,TRUE,"FLUXO A";"permA",#N/A,TRUE,"permanente A";"mutA",#N/A,TRUE,"mutação A";"notasA",#N/A,TRUE,"notas";"analA11",#N/A,TRUE,"análise";"despA#",#N/A,TRUE,"despesa A";"finA#11",#N/A,TRUE,"financeiras";"balanalA",#N/A,TRUE,"B.analítico A";"mesA11",#N/A,TRUE,"mês a mês";"prodA11",#N/A,TRUE,"produção";"mixA11",#N/A,TRUE,"mix A";"volA211",#N/A,TRUE,"volume A2";"volA311",#N/A,TRUE,"volume A3";"volA2",#N/A,TRUE,"volume A2";"recA11",#N/A,TRUE,"receita A2";"lb2002#",#N/A,TRUE,"lb2002-R$"}</definedName>
    <definedName name="wrn.GERENCIAL._.11." localSheetId="8"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1." localSheetId="0"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1." hidden="1">{"CAPAGERENCIAL&amp;DIRETORIA",#N/A,TRUE,"capa (2)";"CAPITAL 2003",#N/A,TRUE,"capital (2)";"INDICES2003",#N/A,TRUE,"índices bal (2)";"BAL(B)2003",#N/A,TRUE,"BAL B (2)";"RESULTADO 11",#N/A,TRUE,"resultado";"EBTIDA 11",#N/A,TRUE,"ebitda";"PERFIL(B)2003",#N/A,TRUE,"PERFIL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(2)";"ESTOQUEANALITICO(B)2003",#N/A,TRUE,"est.analítico";"PROVISÕES2003",#N/A,TRUE,"prov-contas a receber";"CAPA ANÁLISE",#N/A,TRUE,"capa (2)";"ESTOQUEPA 11",#N/A,TRUE,"estoque pa";"VOLUME 11",#N/A,TRUE,"volume";"MIX 11",#N/A,TRUE,"mix";"LBRUTO2003(1)",#N/A,TRUE,"lb2003";"LBRUTO2003(2)",#N/A,TRUE,"lb2003";"LBRUTO2003(3)",#N/A,TRUE,"lb2003";"ANALISE11",#N/A,TRUE,"análise";"CAPA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localSheetId="8"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localSheetId="0"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ERENCIAL._.12." hidden="1">{"CAPAGERENCIAL&amp;DIRETORIA",#N/A,TRUE,"capa (2)";"CAPITAL 2003",#N/A,TRUE,"capital (2)";"INDICES2003",#N/A,TRUE,"índices bal (2)";"BAL(B)2003",#N/A,TRUE,"BAL B (2)";"RESULTADO 12",#N/A,TRUE,"resultado";"EBTIDA 12",#N/A,TRUE,"ebitda";"PERFIL(B)2003",#N/A,TRUE,"PERFIL B (2)";"DOAR(B)2003",#N/A,TRUE,"DOAR B (2)";"FLUXO(B)2003",#N/A,TRUE,"FLUXO B (2)";"ESTOQUE(B)2003",#N/A,TRUE,"estoque";"PERMANENTE(B)2003",#N/A,TRUE,"permanente B (2)";"DESPESAS2003",#N/A,TRUE,"Desp2003-02";"MUTAÇÃO(B)2003",#N/A,TRUE,"mutação B (2)";"FINANCEIRAS(B)2003",#N/A,TRUE,"financeiras (B)";"BANAL(B)2003",#N/A,TRUE,"B.analítico B (2)";"RESULTADO mes a mes (B)2003",#N/A,TRUE,"mês a mês (2)";"ESTOQUEANALITICO(B)2003",#N/A,TRUE,"estoque";"PROVISÕES2003",#N/A,TRUE,"prov-contas a receber";"CAPA ANÁLISE",#N/A,TRUE,"capa (2)";"ESTOQUEPA 12",#N/A,TRUE,"estoque";"PRODUÇÃO 12",#N/A,TRUE,"produção";"VOLUME 12",#N/A,TRUE,"volume";"MIX 12",#N/A,TRUE,"mix";"LBRUTO2003(1)",#N/A,TRUE,"lb2003";"LBRUTO2003(2)",#N/A,TRUE,"lb2003";"LBRUTO2003(3)",#N/A,TRUE,"lb2003";"ANALISE 12",#N/A,TRUE,"análise";"CAPA CONTROLADORA",#N/A,TRUE,"capa (2)";"BAL(A)2003",#N/A,TRUE,"BAL A (2)";"RESULTADO mes a mes (A)2003",#N/A,TRUE,"mês a mês (2)";"MUTAÇÃO(A)2003",#N/A,TRUE,"mutação A (2)";"FINANCEIRAS(A)2003",#N/A,TRUE,"financeiras (A)";"DOAR(A)2003",#N/A,TRUE,"DOAR A (2)";"FLUXO(A)2003",#N/A,TRUE,"FLUXO A";"ESTOQUE(A)2003",#N/A,TRUE,"estoque";"PERMANENTE(A)2003",#N/A,TRUE,"permanente A (2)";"PERFIL(A)2003",#N/A,TRUE,"PERFIL A (2)";"EQUIVALÊNCIA2003",#N/A,TRUE,"equyt";"CAPA CONTROLADAS",#N/A,TRUE,"capa (2)";"BAL(AMER)2003",#N/A,TRUE,"B.America (2)";"RESULTADO(AMER)2003",#N/A,TRUE,"mês a mês (2)";"BAL(TRAD)2003",#N/A,TRUE,"B.Trading (2)";"RESULTADO(TRAD)2003",#N/A,TRUE,"mês a mês (2)"}</definedName>
    <definedName name="wrn.Gross._.Profit." localSheetId="8" hidden="1">{"Gross Profit",#N/A,FALSE,"Gross Profit"}</definedName>
    <definedName name="wrn.Gross._.Profit." localSheetId="0" hidden="1">{"Gross Profit",#N/A,FALSE,"Gross Profit"}</definedName>
    <definedName name="wrn.Gross._.Profit." hidden="1">{"Gross Profit",#N/A,FALSE,"Gross Profit"}</definedName>
    <definedName name="wrn.Gross._.Profit._.Variances." localSheetId="8" hidden="1">{"Gross Profit Variances",#N/A,FALSE,"Gross Profit Variances"}</definedName>
    <definedName name="wrn.Gross._.Profit._.Variances." localSheetId="0" hidden="1">{"Gross Profit Variances",#N/A,FALSE,"Gross Profit Variances"}</definedName>
    <definedName name="wrn.Gross._.Profit._.Variances." hidden="1">{"Gross Profit Variances",#N/A,FALSE,"Gross Profit Variances"}</definedName>
    <definedName name="wrn.imp_flx." localSheetId="8" hidden="1">{#N/A,#N/A,FALSE,"CONSOLID";#N/A,#N/A,FALSE,"CIMENTO";#N/A,#N/A,FALSE,"METALURGIA";#N/A,#N/A,FALSE,"PAPEL";#N/A,#N/A,FALSE,"QUÍMICA";#N/A,#N/A,FALSE,"AGROINDL";#N/A,#N/A,FALSE,"OUTROS";#N/A,#N/A,FALSE,"REAL_ORCADO"}</definedName>
    <definedName name="wrn.imp_flx." localSheetId="0" hidden="1">{#N/A,#N/A,FALSE,"CONSOLID";#N/A,#N/A,FALSE,"CIMENTO";#N/A,#N/A,FALSE,"METALURGIA";#N/A,#N/A,FALSE,"PAPEL";#N/A,#N/A,FALSE,"QUÍMICA";#N/A,#N/A,FALSE,"AGROINDL";#N/A,#N/A,FALSE,"OUTROS";#N/A,#N/A,FALSE,"REAL_ORCADO"}</definedName>
    <definedName name="wrn.imp_flx." hidden="1">{#N/A,#N/A,FALSE,"CONSOLID";#N/A,#N/A,FALSE,"CIMENTO";#N/A,#N/A,FALSE,"METALURGIA";#N/A,#N/A,FALSE,"PAPEL";#N/A,#N/A,FALSE,"QUÍMICA";#N/A,#N/A,FALSE,"AGROINDL";#N/A,#N/A,FALSE,"OUTROS";#N/A,#N/A,FALSE,"REAL_ORCADO"}</definedName>
    <definedName name="wrn.INFMES." localSheetId="8" hidden="1">{#N/A,#N/A,FALSE,"ENERGIA";#N/A,#N/A,FALSE,"PERDIDAS";#N/A,#N/A,FALSE,"CLIENTES";#N/A,#N/A,FALSE,"ESTADO";#N/A,#N/A,FALSE,"TECNICA"}</definedName>
    <definedName name="wrn.INFMES." localSheetId="0" hidden="1">{#N/A,#N/A,FALSE,"ENERGIA";#N/A,#N/A,FALSE,"PERDIDAS";#N/A,#N/A,FALSE,"CLIENTES";#N/A,#N/A,FALSE,"ESTADO";#N/A,#N/A,FALSE,"TECNICA"}</definedName>
    <definedName name="wrn.INFMES." hidden="1">{#N/A,#N/A,FALSE,"ENERGIA";#N/A,#N/A,FALSE,"PERDIDAS";#N/A,#N/A,FALSE,"CLIENTES";#N/A,#N/A,FALSE,"ESTADO";#N/A,#N/A,FALSE,"TECNICA"}</definedName>
    <definedName name="wrn.Inter._.Plant._.Transfers." localSheetId="8" hidden="1">{"Inter Plant Transfers",#N/A,FALSE,"Inter Plant Xfer"}</definedName>
    <definedName name="wrn.Inter._.Plant._.Transfers." localSheetId="0" hidden="1">{"Inter Plant Transfers",#N/A,FALSE,"Inter Plant Xfer"}</definedName>
    <definedName name="wrn.Inter._.Plant._.Transfers." hidden="1">{"Inter Plant Transfers",#N/A,FALSE,"Inter Plant Xfer"}</definedName>
    <definedName name="wrn.Inventories." localSheetId="8" hidden="1">{"Inventories",#N/A,FALSE,"Inventories"}</definedName>
    <definedName name="wrn.Inventories." localSheetId="0" hidden="1">{"Inventories",#N/A,FALSE,"Inventories"}</definedName>
    <definedName name="wrn.Inventories." hidden="1">{"Inventories",#N/A,FALSE,"Inventories"}</definedName>
    <definedName name="wrn.Inventory._.Change." localSheetId="8" hidden="1">{"Inventory Change",#N/A,FALSE,"Inventory Change"}</definedName>
    <definedName name="wrn.Inventory._.Change." localSheetId="0" hidden="1">{"Inventory Change",#N/A,FALSE,"Inventory Change"}</definedName>
    <definedName name="wrn.Inventory._.Change." hidden="1">{"Inventory Change",#N/A,FALSE,"Inventory Change"}</definedName>
    <definedName name="wrn.KPI." localSheetId="8" hidden="1">{"KPI",#N/A,FALSE,"KPI"}</definedName>
    <definedName name="wrn.KPI." localSheetId="0" hidden="1">{"KPI",#N/A,FALSE,"KPI"}</definedName>
    <definedName name="wrn.KPI." hidden="1">{"KPI",#N/A,FALSE,"KPI"}</definedName>
    <definedName name="wrn.Labour." localSheetId="8"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Labour." localSheetId="0"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Labour." hidden="1">{"Labour &amp; Fringes - Current $",#N/A,FALSE,"Labour and Fringes";"Labour &amp; Fringes - Current Hours",#N/A,FALSE,"Labour and Fringes";"Labour &amp; Fringes - Current Rates",#N/A,FALSE,"Labour and Fringes";"Labour &amp; Fringes - Current Department",#N/A,FALSE,"Labour and Fringes";"Repair Materials &amp; Services - History",#N/A,FALSE,"Labour and Fringes"}</definedName>
    <definedName name="wrn.Maintenance." localSheetId="8" hidden="1">{"Repair Materials &amp; Services - Current",#N/A,FALSE,"Repair Mat";"Repair Materials &amp; Services - History",#N/A,FALSE,"Repair Mat"}</definedName>
    <definedName name="wrn.Maintenance." localSheetId="0" hidden="1">{"Repair Materials &amp; Services - Current",#N/A,FALSE,"Repair Mat";"Repair Materials &amp; Services - History",#N/A,FALSE,"Repair Mat"}</definedName>
    <definedName name="wrn.Maintenance." hidden="1">{"Repair Materials &amp; Services - Current",#N/A,FALSE,"Repair Mat";"Repair Materials &amp; Services - History",#N/A,FALSE,"Repair Mat"}</definedName>
    <definedName name="wrn.Materials._.Assumptions." localSheetId="8" hidden="1">{"Materials Assumptions",#N/A,FALSE,"Mat Assumptions"}</definedName>
    <definedName name="wrn.Materials._.Assumptions." localSheetId="0" hidden="1">{"Materials Assumptions",#N/A,FALSE,"Mat Assumptions"}</definedName>
    <definedName name="wrn.Materials._.Assumptions." hidden="1">{"Materials Assumptions",#N/A,FALSE,"Mat Assumptions"}</definedName>
    <definedName name="wrn.Mechanical." localSheetId="8" hidden="1">{#N/A,#N/A,FALSE,"Total Dept";#N/A,#N/A,FALSE,"General";#N/A,#N/A,FALSE,"Quarry";#N/A,#N/A,FALSE,"Kiln";#N/A,#N/A,FALSE,"Finish Grind";#N/A,#N/A,FALSE,"Shipping"}</definedName>
    <definedName name="wrn.Mechanical." localSheetId="0" hidden="1">{#N/A,#N/A,FALSE,"Total Dept";#N/A,#N/A,FALSE,"General";#N/A,#N/A,FALSE,"Quarry";#N/A,#N/A,FALSE,"Kiln";#N/A,#N/A,FALSE,"Finish Grind";#N/A,#N/A,FALSE,"Shipping"}</definedName>
    <definedName name="wrn.Mechanical." hidden="1">{#N/A,#N/A,FALSE,"Total Dept";#N/A,#N/A,FALSE,"General";#N/A,#N/A,FALSE,"Quarry";#N/A,#N/A,FALSE,"Kiln";#N/A,#N/A,FALSE,"Finish Grind";#N/A,#N/A,FALSE,"Shipping"}</definedName>
    <definedName name="wrn.MENSUAL." localSheetId="8" hidden="1">{#N/A,#N/A,FALSE,"LLAVE";#N/A,#N/A,FALSE,"EERR";#N/A,#N/A,FALSE,"ESP";#N/A,#N/A,FALSE,"EOAF";#N/A,#N/A,FALSE,"CASH";#N/A,#N/A,FALSE,"FINANZAS";#N/A,#N/A,FALSE,"DEUDA";#N/A,#N/A,FALSE,"INVERSION";#N/A,#N/A,FALSE,"PERSONAL"}</definedName>
    <definedName name="wrn.MENSUAL." localSheetId="0" hidden="1">{#N/A,#N/A,FALSE,"LLAVE";#N/A,#N/A,FALSE,"EERR";#N/A,#N/A,FALSE,"ESP";#N/A,#N/A,FALSE,"EOAF";#N/A,#N/A,FALSE,"CASH";#N/A,#N/A,FALSE,"FINANZAS";#N/A,#N/A,FALSE,"DEUDA";#N/A,#N/A,FALSE,"INVERSION";#N/A,#N/A,FALSE,"PERSONAL"}</definedName>
    <definedName name="wrn.MENSUAL." hidden="1">{#N/A,#N/A,FALSE,"LLAVE";#N/A,#N/A,FALSE,"EERR";#N/A,#N/A,FALSE,"ESP";#N/A,#N/A,FALSE,"EOAF";#N/A,#N/A,FALSE,"CASH";#N/A,#N/A,FALSE,"FINANZAS";#N/A,#N/A,FALSE,"DEUDA";#N/A,#N/A,FALSE,"INVERSION";#N/A,#N/A,FALSE,"PERSONAL"}</definedName>
    <definedName name="wrn.Misc._.Income._.And._.Expense." localSheetId="8" hidden="1">{"Misc Income &amp; Expense",#N/A,FALSE,"Misc Income &amp; Exp"}</definedName>
    <definedName name="wrn.Misc._.Income._.And._.Expense." localSheetId="0" hidden="1">{"Misc Income &amp; Expense",#N/A,FALSE,"Misc Income &amp; Exp"}</definedName>
    <definedName name="wrn.Misc._.Income._.And._.Expense." hidden="1">{"Misc Income &amp; Expense",#N/A,FALSE,"Misc Income &amp; Exp"}</definedName>
    <definedName name="wrn.Other._.Fixed." localSheetId="8" hidden="1">{"Other Fixed - Current",#N/A,FALSE,"Other Fixed";"Other Fixed - History",#N/A,FALSE,"Other Fixed"}</definedName>
    <definedName name="wrn.Other._.Fixed." localSheetId="0" hidden="1">{"Other Fixed - Current",#N/A,FALSE,"Other Fixed";"Other Fixed - History",#N/A,FALSE,"Other Fixed"}</definedName>
    <definedName name="wrn.Other._.Fixed." hidden="1">{"Other Fixed - Current",#N/A,FALSE,"Other Fixed";"Other Fixed - History",#N/A,FALSE,"Other Fixed"}</definedName>
    <definedName name="wrn.Other._.Variable." localSheetId="8" hidden="1">{"Other Variable - Current",#N/A,FALSE,"Other Variable";"Other Variable - History",#N/A,FALSE,"Other Variable"}</definedName>
    <definedName name="wrn.Other._.Variable." localSheetId="0" hidden="1">{"Other Variable - Current",#N/A,FALSE,"Other Variable";"Other Variable - History",#N/A,FALSE,"Other Variable"}</definedName>
    <definedName name="wrn.Other._.Variable." hidden="1">{"Other Variable - Current",#N/A,FALSE,"Other Variable";"Other Variable - History",#N/A,FALSE,"Other Variable"}</definedName>
    <definedName name="wrn.Portuguese." localSheetId="8"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rtuguese." localSheetId="0"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rtuguese." hidden="1">{"Portuguese",#N/A,FALSE,"R00";"Portuguese",#N/A,FALSE,"R01";"Portuguese",#N/A,FALSE,"R01_1";"Portuguese",#N/A,FALSE,"R01_2";"Portuguese",#N/A,FALSE,"R01_2A";"Portuguese",#N/A,FALSE,"R01_3";"Portuguese",#N/A,FALSE,"R02";"Portuguese",#N/A,FALSE,"R03";"Portuguese",#N/A,FALSE,"R04";"Portuguese",#N/A,FALSE,"R05";"Portuguese",#N/A,FALSE,"R06_B";"Portuguese",#N/A,FALSE,"R07";"Portuguese",#N/A,FALSE,"R08";"Portuguese",#N/A,FALSE,"R09"}</definedName>
    <definedName name="wrn.Power." localSheetId="8" hidden="1">{"Power - Current",#N/A,FALSE,"Power";"Power - History",#N/A,FALSE,"Power"}</definedName>
    <definedName name="wrn.Power." localSheetId="0" hidden="1">{"Power - Current",#N/A,FALSE,"Power";"Power - History",#N/A,FALSE,"Power"}</definedName>
    <definedName name="wrn.Power." hidden="1">{"Power - Current",#N/A,FALSE,"Power";"Power - History",#N/A,FALSE,"Power"}</definedName>
    <definedName name="wrn.Print._.All." localSheetId="8" hidden="1">{#N/A,#N/A,FALSE,"MAY96 2260";#N/A,#N/A,FALSE,"system reclass";#N/A,#N/A,FALSE,"Items with no project number"}</definedName>
    <definedName name="wrn.Print._.All." localSheetId="0" hidden="1">{#N/A,#N/A,FALSE,"MAY96 2260";#N/A,#N/A,FALSE,"system reclass";#N/A,#N/A,FALSE,"Items with no project number"}</definedName>
    <definedName name="wrn.Print._.All." hidden="1">{#N/A,#N/A,FALSE,"MAY96 2260";#N/A,#N/A,FALSE,"system reclass";#N/A,#N/A,FALSE,"Items with no project number"}</definedName>
    <definedName name="wrn.Process._.Fuel." localSheetId="8" hidden="1">{"Process Fuel - Current",#N/A,FALSE,"Process Fuel";"Process Fuel - History",#N/A,FALSE,"Process Fuel"}</definedName>
    <definedName name="wrn.Process._.Fuel." localSheetId="0" hidden="1">{"Process Fuel - Current",#N/A,FALSE,"Process Fuel";"Process Fuel - History",#N/A,FALSE,"Process Fuel"}</definedName>
    <definedName name="wrn.Process._.Fuel." hidden="1">{"Process Fuel - Current",#N/A,FALSE,"Process Fuel";"Process Fuel - History",#N/A,FALSE,"Process Fuel"}</definedName>
    <definedName name="wrn.Production._.Activity." localSheetId="8" hidden="1">{"Production Activity",#N/A,FALSE,"Production Activity"}</definedName>
    <definedName name="wrn.Production._.Activity." localSheetId="0" hidden="1">{"Production Activity",#N/A,FALSE,"Production Activity"}</definedName>
    <definedName name="wrn.Production._.Activity." hidden="1">{"Production Activity",#N/A,FALSE,"Production Activity"}</definedName>
    <definedName name="wrn.Production._.Quantities." localSheetId="8" hidden="1">{"Production Quantities",#N/A,FALSE,"Production Page"}</definedName>
    <definedName name="wrn.Production._.Quantities." localSheetId="0" hidden="1">{"Production Quantities",#N/A,FALSE,"Production Page"}</definedName>
    <definedName name="wrn.Production._.Quantities." hidden="1">{"Production Quantities",#N/A,FALSE,"Production Page"}</definedName>
    <definedName name="wrn.Purchased._.Materials." localSheetId="8" hidden="1">{"Purchased Materials - Current",#N/A,FALSE,"Purchased Material";"Purchased Materials - History",#N/A,FALSE,"Purchased Material"}</definedName>
    <definedName name="wrn.Purchased._.Materials." localSheetId="0" hidden="1">{"Purchased Materials - Current",#N/A,FALSE,"Purchased Material";"Purchased Materials - History",#N/A,FALSE,"Purchased Material"}</definedName>
    <definedName name="wrn.Purchased._.Materials." hidden="1">{"Purchased Materials - Current",#N/A,FALSE,"Purchased Material";"Purchased Materials - History",#N/A,FALSE,"Purchased Material"}</definedName>
    <definedName name="wrn.RESUMOS." localSheetId="8" hidden="1">{#N/A,#N/A,FALSE,"C_RESU";#N/A,#N/A,FALSE,"RES_HHOLD";#N/A,#N/A,FALSE,"C_EXP";#N/A,#N/A,FALSE,"RES_COMM";#N/A,#N/A,FALSE,"RES_OUTD"}</definedName>
    <definedName name="wrn.RESUMOS." localSheetId="0" hidden="1">{#N/A,#N/A,FALSE,"C_RESU";#N/A,#N/A,FALSE,"RES_HHOLD";#N/A,#N/A,FALSE,"C_EXP";#N/A,#N/A,FALSE,"RES_COMM";#N/A,#N/A,FALSE,"RES_OUTD"}</definedName>
    <definedName name="wrn.RESUMOS." hidden="1">{#N/A,#N/A,FALSE,"C_RESU";#N/A,#N/A,FALSE,"RES_HHOLD";#N/A,#N/A,FALSE,"C_EXP";#N/A,#N/A,FALSE,"RES_COMM";#N/A,#N/A,FALSE,"RES_OUTD"}</definedName>
    <definedName name="wrn.sdofinanceiro." localSheetId="8" hidden="1">{#N/A,#N/A,FALSE,"CONSOLIDADO";#N/A,#N/A,FALSE,"CIMENTO";#N/A,#N/A,FALSE,"METALURGIA";#N/A,#N/A,FALSE,"PAPEL";#N/A,#N/A,FALSE,"QUIMICA";#N/A,#N/A,FALSE,"AGROINDÚSTRIA";#N/A,#N/A,FALSE,"VINTERNACIONAL"}</definedName>
    <definedName name="wrn.sdofinanceiro." localSheetId="0" hidden="1">{#N/A,#N/A,FALSE,"CONSOLIDADO";#N/A,#N/A,FALSE,"CIMENTO";#N/A,#N/A,FALSE,"METALURGIA";#N/A,#N/A,FALSE,"PAPEL";#N/A,#N/A,FALSE,"QUIMICA";#N/A,#N/A,FALSE,"AGROINDÚSTRIA";#N/A,#N/A,FALSE,"VINTERNACIONAL"}</definedName>
    <definedName name="wrn.sdofinanceiro." hidden="1">{#N/A,#N/A,FALSE,"CONSOLIDADO";#N/A,#N/A,FALSE,"CIMENTO";#N/A,#N/A,FALSE,"METALURGIA";#N/A,#N/A,FALSE,"PAPEL";#N/A,#N/A,FALSE,"QUIMICA";#N/A,#N/A,FALSE,"AGROINDÚSTRIA";#N/A,#N/A,FALSE,"VINTERNACIONAL"}</definedName>
    <definedName name="wrn.Supplimentary." localSheetId="8" hidden="1">{#N/A,#N/A,TRUE,"Sales Performance";#N/A,#N/A,TRUE,"Inventories";#N/A,#N/A,TRUE,"Accounts Receivable";#N/A,#N/A,TRUE,"Past Due Analysis";#N/A,#N/A,TRUE,"Cash"}</definedName>
    <definedName name="wrn.Supplimentary." localSheetId="0" hidden="1">{#N/A,#N/A,TRUE,"Sales Performance";#N/A,#N/A,TRUE,"Inventories";#N/A,#N/A,TRUE,"Accounts Receivable";#N/A,#N/A,TRUE,"Past Due Analysis";#N/A,#N/A,TRUE,"Cash"}</definedName>
    <definedName name="wrn.Supplimentary." hidden="1">{#N/A,#N/A,TRUE,"Sales Performance";#N/A,#N/A,TRUE,"Inventories";#N/A,#N/A,TRUE,"Accounts Receivable";#N/A,#N/A,TRUE,"Past Due Analysis";#N/A,#N/A,TRUE,"Cash"}</definedName>
    <definedName name="wrn.Tarifas." localSheetId="8" hidden="1">{"vista1",#N/A,FALSE,"Tarifas_Teoricas_May_97";"vista2",#N/A,FALSE,"Tarifas_Teoricas_May_97";"vista1",#N/A,FALSE,"Tarifas_Barra_May_97";"vista2",#N/A,FALSE,"Tarifas_Barra_May_97"}</definedName>
    <definedName name="wrn.Tarifas." localSheetId="0" hidden="1">{"vista1",#N/A,FALSE,"Tarifas_Teoricas_May_97";"vista2",#N/A,FALSE,"Tarifas_Teoricas_May_97";"vista1",#N/A,FALSE,"Tarifas_Barra_May_97";"vista2",#N/A,FALSE,"Tarifas_Barra_May_97"}</definedName>
    <definedName name="wrn.Tarifas." hidden="1">{"vista1",#N/A,FALSE,"Tarifas_Teoricas_May_97";"vista2",#N/A,FALSE,"Tarifas_Teoricas_May_97";"vista1",#N/A,FALSE,"Tarifas_Barra_May_97";"vista2",#N/A,FALSE,"Tarifas_Barra_May_97"}</definedName>
    <definedName name="wrn.TODAS." localSheetId="8"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AS." localSheetId="0"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AS." hidden="1">{#N/A,#N/A,FALSE,"C_RESU";#N/A,#N/A,FALSE,"RES_HHOLD";#N/A,#N/A,FALSE,"Hh_Vdasmi";#N/A,#N/A,FALSE,"Hh_Markt";#N/A,#N/A,FALSE,"Hh_Asscom";#N/A,#N/A,FALSE,"Hh_Consorc";#N/A,#N/A,FALSE,"Hh_Disc";#N/A,#N/A,FALSE,"Hh_Linhaprod";#N/A,#N/A,FALSE,"C_EXP";#N/A,#N/A,FALSE,"RES_COMM";#N/A,#N/A,FALSE,"Co_Vda_Lwa";#N/A,#N/A,FALSE,"Co_Vda_Lf";#N/A,#N/A,FALSE,"Co_Vda_Lce";#N/A,#N/A,FALSE,"Co_Adm_sp";#N/A,#N/A,FALSE,"Co_Adm_cic";#N/A,#N/A,FALSE,"Co_Linhaprod";#N/A,#N/A,FALSE,"RES_OUTD";#N/A,#N/A,FALSE,"OU_Vdas";#N/A,#N/A,FALSE,"OU_Markt";#N/A,#N/A,FALSE,"OU_Admin";#N/A,#N/A,FALSE,"OU_Admfguar";#N/A,#N/A,FALSE,"OU_Linhaprod"}</definedName>
    <definedName name="wrn.Todo." localSheetId="8"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UDO." localSheetId="8" hidden="1">{#N/A,#N/A,FALSE,"CONSMET";#N/A,#N/A,FALSE,"CBA";#N/A,#N/A,FALSE,"CMM";#N/A,#N/A,FALSE,"NIQUELTO";#N/A,#N/A,FALSE,"SBMANSA";#N/A,#N/A,FALSE,"ATLAS";#N/A,#N/A,FALSE,"STACRUZ";#N/A,#N/A,FALSE,"PIRAT"}</definedName>
    <definedName name="wrn.TUDO." localSheetId="0" hidden="1">{#N/A,#N/A,FALSE,"CONSMET";#N/A,#N/A,FALSE,"CBA";#N/A,#N/A,FALSE,"CMM";#N/A,#N/A,FALSE,"NIQUELTO";#N/A,#N/A,FALSE,"SBMANSA";#N/A,#N/A,FALSE,"ATLAS";#N/A,#N/A,FALSE,"STACRUZ";#N/A,#N/A,FALSE,"PIRAT"}</definedName>
    <definedName name="wrn.TUDO." hidden="1">{#N/A,#N/A,FALSE,"CONSMET";#N/A,#N/A,FALSE,"CBA";#N/A,#N/A,FALSE,"CMM";#N/A,#N/A,FALSE,"NIQUELTO";#N/A,#N/A,FALSE,"SBMANSA";#N/A,#N/A,FALSE,"ATLAS";#N/A,#N/A,FALSE,"STACRUZ";#N/A,#N/A,FALSE,"PIRAT"}</definedName>
    <definedName name="wrn.Volumes._.and._.Nets." localSheetId="8" hidden="1">{"Volumes &amp; Nets Current",#N/A,FALSE,"Volumes &amp; Nets";"Volumes &amp; Nets - Freight &amp; History",#N/A,FALSE,"Volumes &amp; Nets"}</definedName>
    <definedName name="wrn.Volumes._.and._.Nets." localSheetId="0" hidden="1">{"Volumes &amp; Nets Current",#N/A,FALSE,"Volumes &amp; Nets";"Volumes &amp; Nets - Freight &amp; History",#N/A,FALSE,"Volumes &amp; Nets"}</definedName>
    <definedName name="wrn.Volumes._.and._.Nets." hidden="1">{"Volumes &amp; Nets Current",#N/A,FALSE,"Volumes &amp; Nets";"Volumes &amp; Nets - Freight &amp; History",#N/A,FALSE,"Volumes &amp; Nets"}</definedName>
    <definedName name="wrn.Z.._.Convenios.._.Sin._.Cifras." localSheetId="8"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Convenios.._.Sin._.Cifras." localSheetId="0"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Convenios.._.Sin._.Cifras."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Todo." localSheetId="8"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Z.._.Todo." localSheetId="0"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Z.._.Todo."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rn2.all" localSheetId="8"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rn2.all" localSheetId="0"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rn2.all" hidden="1">{"Gross Profit",#N/A,FALSE,"Gross Profit";"Process Fuel (Monthly)",#N/A,FALSE,"Process Fuel";"Process Fuel (Summary)",#N/A,FALSE,"Process Fuel";"Power (Monthly)",#N/A,FALSE,"Power";"Power (Summary)",#N/A,FALSE,"Power";"Purchased Materials (Monthly)",#N/A,FALSE,"Purchased Material";"Purchased Materials (Summary)",#N/A,FALSE,"Purchased Material";"Other Variable (Monthly)",#N/A,FALSE,"Other Variable";"Other Variable (Summary)",#N/A,FALSE,"Other Variable";"Labour and Fringes",#N/A,FALSE,"Labour &amp; Fringes";"Inter Plant Transfers",#N/A,FALSE,"Inter Plant Xfer";"Overtime",#N/A,FALSE,"Labour &amp; Fringes";"Repair Materials &amp; Services (Monthly)",#N/A,FALSE,"Repair Mat";"Repair Materials &amp; Services (Summary)",#N/A,FALSE,"Repair Mat";"Repair Materials &amp; Services (Major)",#N/A,FALSE,"Repair Mat";"Depreciation",#N/A,FALSE,"Depreciation";"Other Fixed (Monthly)",#N/A,FALSE,"Other Fixed";"Other Fixed (Summary)",#N/A,FALSE,"Other Fixed";"Misc Income &amp; Expense",#N/A,FALSE,"Misc Income &amp; Exp";"Inventory Change",#N/A,FALSE,"Inventory Change";"Production Quantities",#N/A,FALSE,"Production Page";"Production Activities",#N/A,FALSE,"Prod. Activity";"Gross Profit Variance",#N/A,FALSE,"Gross Profit Variances"}</definedName>
    <definedName name="ws" localSheetId="8" hidden="1">{#N/A,#N/A,FALSE,"LLAVE";#N/A,#N/A,FALSE,"EERR";#N/A,#N/A,FALSE,"ESP";#N/A,#N/A,FALSE,"EOAF";#N/A,#N/A,FALSE,"CASH";#N/A,#N/A,FALSE,"FINANZAS";#N/A,#N/A,FALSE,"DEUDA";#N/A,#N/A,FALSE,"INVERSION";#N/A,#N/A,FALSE,"PERSONAL"}</definedName>
    <definedName name="ws" localSheetId="0" hidden="1">{#N/A,#N/A,FALSE,"LLAVE";#N/A,#N/A,FALSE,"EERR";#N/A,#N/A,FALSE,"ESP";#N/A,#N/A,FALSE,"EOAF";#N/A,#N/A,FALSE,"CASH";#N/A,#N/A,FALSE,"FINANZAS";#N/A,#N/A,FALSE,"DEUDA";#N/A,#N/A,FALSE,"INVERSION";#N/A,#N/A,FALSE,"PERSONAL"}</definedName>
    <definedName name="ws" hidden="1">{#N/A,#N/A,FALSE,"LLAVE";#N/A,#N/A,FALSE,"EERR";#N/A,#N/A,FALSE,"ESP";#N/A,#N/A,FALSE,"EOAF";#N/A,#N/A,FALSE,"CASH";#N/A,#N/A,FALSE,"FINANZAS";#N/A,#N/A,FALSE,"DEUDA";#N/A,#N/A,FALSE,"INVERSION";#N/A,#N/A,FALSE,"PERSONAL"}</definedName>
    <definedName name="wvu.Coal._.Pricing._.and._.Usage." localSheetId="8"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Coal._.Pricing._.and._.Usage." localSheetId="0"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Coal._.Pricing._.and._.Usage." hidden="1">{TRUE,TRUE,-2.75,-17,604.5,345.75,FALSE,TRUE,TRUE,FALSE,0,1,2,1,84,1,2,4,TRUE,TRUE,3,TRUE,1,TRUE,75,"Swvu.Coal._.Pricing._.and._.Usage.","ACwvu.Coal._.Pricing._.and._.Usage.",1,FALSE,FALSE,0.5,0.5,0.75,0.75,2,"","&amp;R&amp;""Arial,Regular""&amp;6&amp;D  &amp;T
&amp;F  &amp;A",TRUE,FALSE,FALSE,FALSE,1,#N/A,1,1,"=R83C1:R134C14",FALSE,#N/A,#N/A,FALSE,FALSE,FALSE,1,4294967292,4294967292,FALSE,FALSE,TRUE,TRUE,TRUE}</definedName>
    <definedName name="wvu.Depreciation._.Monthly." localSheetId="8"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Depreciation._.Monthly." localSheetId="0"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Depreciation._.Monthly." hidden="1">{TRUE,TRUE,-2.75,-17,604.5,345.75,FALSE,TRUE,TRUE,TRUE,0,1,#N/A,1,#N/A,11.2549019607843,27,1,FALSE,FALSE,3,TRUE,1,FALSE,80,"Swvu.Depreciation._.Monthly.","ACwvu.Depreciation._.Monthly.",#N/A,FALSE,FALSE,0.5,1,0.75,0.75,2,"","&amp;R&amp;""Arial,Regular""&amp;6&amp;D  &amp;T
&amp;F  &amp;A",FALSE,FALSE,FALSE,FALSE,1,#N/A,1,1,"=R1C1:R42C16",FALSE,#N/A,#N/A,FALSE,FALSE,FALSE,1,4294967292,300,FALSE,FALSE,TRUE,TRUE,TRUE}</definedName>
    <definedName name="wvu.Gross._.Profit." localSheetId="8"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 localSheetId="0"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 hidden="1">{TRUE,TRUE,-2.75,-17,604.5,345.75,FALSE,TRUE,TRUE,FALSE,0,1,3,1,10,2,9,4,TRUE,TRUE,3,TRUE,1,TRUE,75,"Swvu.Gross._.Profit.","ACwvu.Gross._.Profit.",1,FALSE,FALSE,0.5,0.5,0.75,0.5,2,"","&amp;R&amp;""Arial,Regular""&amp;6Printed on &amp;D @  &amp;T
&amp;F  &amp;A
",TRUE,FALSE,FALSE,FALSE,1,#N/A,1,1,"=R1C1:R58C15",FALSE,#N/A,#N/A,FALSE,FALSE,FALSE,1,4294967292,4294967292,FALSE,FALSE,TRUE,TRUE,TRUE}</definedName>
    <definedName name="wvu.Gross._.Profit._.Monthly." localSheetId="8"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Gross._.Profit._.Monthly." localSheetId="0"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Gross._.Profit._.Monthly." hidden="1">{TRUE,TRUE,-2.75,-17,604.5,342.75,FALSE,TRUE,TRUE,FALSE,0,1,3,1,10,2,9,4,TRUE,TRUE,3,TRUE,1,TRUE,75,"Swvu.Gross._.Profit._.Monthly.","ACwvu.Gross._.Profit._.Monthly.",1,FALSE,FALSE,0.5,0.5,0.75,0.5,2,"","&amp;R&amp;""Arial,Regular""&amp;6Printed on &amp;D @  &amp;T
&amp;F  &amp;A
",TRUE,FALSE,FALSE,FALSE,1,#N/A,1,1,"=R1C1:R58C15",FALSE,#N/A,#N/A,FALSE,FALSE,FALSE,1,4294967292,4294967292,FALSE,FALSE,TRUE,TRUE,TRUE}</definedName>
    <definedName name="wvu.Inter._.Plant._.Xfer._.Monthly." localSheetId="8"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ter._.Plant._.Xfer._.Monthly." localSheetId="0"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ter._.Plant._.Xfer._.Monthly." hidden="1">{TRUE,TRUE,-2.75,-17,604.5,345.75,FALSE,TRUE,TRUE,FALSE,0,1,2,1,3,1,2,4,TRUE,TRUE,3,TRUE,1,TRUE,75,"Swvu.Inter._.Plant._.Xfer._.Monthly.","ACwvu.Inter._.Plant._.Xfer._.Monthly.",1,FALSE,FALSE,0.5,0.5,0.75,0.5,2,"","&amp;R&amp;""Arial,Regular""&amp;6Printed on &amp;D @  &amp;T
&amp;F  &amp;A
",TRUE,FALSE,FALSE,FALSE,1,#N/A,1,1,"=R3C1:R22C14",FALSE,#N/A,#N/A,FALSE,FALSE,FALSE,1,4294967292,4294967292,FALSE,FALSE,TRUE,TRUE,TRUE}</definedName>
    <definedName name="wvu.Inventory._.Change._.Monthly." localSheetId="8"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Inventory._.Change._.Monthly." localSheetId="0"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Inventory._.Change._.Monthly." hidden="1">{TRUE,TRUE,-2.75,-17,604.5,342.75,FALSE,TRUE,TRUE,FALSE,0,1,2,1,3,1,2,4,TRUE,TRUE,3,TRUE,1,TRUE,75,"Swvu.Inventory._.Change._.Monthly.","ACwvu.Inventory._.Change._.Monthly.",1,FALSE,FALSE,0.5,0.5,0.75,0.5,2,"","&amp;R&amp;""Arial,Regular""&amp;6Printed on &amp;D @  &amp;T
&amp;F  &amp;A
",TRUE,FALSE,FALSE,FALSE,1,#N/A,1,1,"=R3C1:R46C14",FALSE,#N/A,#N/A,FALSE,FALSE,FALSE,1,4294967292,4294967292,FALSE,FALSE,TRUE,TRUE,TRUE}</definedName>
    <definedName name="wvu.Labour._.Fringes._.Monthly." localSheetId="8"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Labour._.Fringes._.Monthly." localSheetId="0"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Labour._.Fringes._.Monthly." hidden="1">{TRUE,TRUE,-2.75,-17,604.5,345.75,FALSE,TRUE,TRUE,FALSE,0,1,2,1,3,1,2,4,TRUE,TRUE,3,TRUE,1,TRUE,75,"Swvu.Labour._.Fringes._.Monthly.","ACwvu.Labour._.Fringes._.Monthly.",1,FALSE,FALSE,0.5,0.5,0.75,0.75,2,"","&amp;R&amp;""Arial,Regular""&amp;6&amp;D  &amp;T
&amp;F  &amp;A",TRUE,TRUE,FALSE,FALSE,1,#N/A,1,1,"=R3C1:R56C14",FALSE,#N/A,#N/A,FALSE,FALSE,FALSE,1,4294967292,4294967292,FALSE,FALSE,TRUE,TRUE,TRUE}</definedName>
    <definedName name="wvu.Other._.Variable._.Monthly." localSheetId="8"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Monthly." localSheetId="0"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Monthly." hidden="1">{TRUE,TRUE,-2.75,-17,604.5,342.75,FALSE,TRUE,TRUE,FALSE,0,1,6,1,21,1,2,4,TRUE,TRUE,3,TRUE,1,TRUE,75,"Swvu.Other._.Variable._.Monthly.","ACwvu.Other._.Variable._.Monthly.",1,FALSE,FALSE,0.5,0.5,0.5,0.5,2,"","&amp;R&amp;""Arial,Regular""&amp;6&amp;D  &amp;T
&amp;F  &amp;A",TRUE,FALSE,FALSE,FALSE,1,#N/A,1,1,"=R3C1:R40C14",FALSE,#N/A,#N/A,FALSE,FALSE,FALSE,1,4294967292,4294967292,FALSE,FALSE,TRUE,TRUE,TRUE}</definedName>
    <definedName name="wvu.Other._.Variable._.Summary." localSheetId="8"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Other._.Variable._.Summary." localSheetId="0"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Other._.Variable._.Summary." hidden="1">{TRUE,TRUE,-2.75,-17,604.5,342.75,FALSE,TRUE,TRUE,FALSE,0,1,5,1,66,1,2,4,TRUE,TRUE,3,TRUE,1,TRUE,75,"Swvu.Other._.Variable._.Summary.","ACwvu.Other._.Variable._.Summary.",1,FALSE,FALSE,0.5,0.5,0.5,0.5,2,"","&amp;R&amp;""Arial,Regular""&amp;6&amp;D  &amp;T
&amp;F  &amp;A",TRUE,FALSE,FALSE,FALSE,1,#N/A,1,1,"=R48C1:R87C13",FALSE,#N/A,#N/A,FALSE,FALSE,FALSE,1,4294967292,4294967292,FALSE,FALSE,TRUE,TRUE,TRUE}</definedName>
    <definedName name="wvu.Power._.Monthly." localSheetId="8"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Monthly." localSheetId="0"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Monthly." hidden="1">{TRUE,TRUE,-2.75,-17,604.5,345.75,FALSE,TRUE,TRUE,FALSE,0,1,2,1,3,1,2,4,TRUE,TRUE,3,TRUE,1,TRUE,75,"Swvu.Power._.Monthly.","ACwvu.Power._.Monthly.",1,FALSE,FALSE,0.5,0.5,0.75,0.75,2,"","&amp;R&amp;""Arial,Regular""&amp;6&amp;D  &amp;T
&amp;F  &amp;A",TRUE,FALSE,FALSE,FALSE,1,#N/A,1,1,"=R3C1:R56C14",FALSE,#N/A,#N/A,FALSE,FALSE,FALSE,1,4294967292,4294967292,FALSE,FALSE,TRUE,TRUE,TRUE}</definedName>
    <definedName name="wvu.Power._.Summary." localSheetId="8"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ower._.Summary." localSheetId="0"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ower._.Summary." hidden="1">{TRUE,TRUE,-2.75,-17,604.5,345.75,FALSE,TRUE,TRUE,FALSE,0,1,2,1,93,1,2,4,TRUE,TRUE,3,TRUE,1,TRUE,75,"Swvu.Power._.Summary.","ACwvu.Power._.Summary.",1,FALSE,FALSE,0.5,0.5,0.75,0.75,2,"","&amp;R&amp;""Arial,Regular""&amp;6&amp;D  &amp;T
&amp;F  &amp;A",TRUE,FALSE,FALSE,FALSE,1,#N/A,1,1,"=R94C1:R118C16",FALSE,#N/A,#N/A,FALSE,FALSE,FALSE,1,4294967292,4294967292,FALSE,FALSE,TRUE,TRUE,TRUE}</definedName>
    <definedName name="wvu.Process._.Fuel._.Monthly." localSheetId="8"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Monthly." localSheetId="0"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Monthly." hidden="1">{TRUE,TRUE,-2.75,-17,604.5,345.75,FALSE,TRUE,TRUE,FALSE,0,1,2,1,3,1,2,4,TRUE,TRUE,3,TRUE,1,TRUE,75,"Swvu.Process._.Fuel._.Monthly.","ACwvu.Process._.Fuel._.Monthly.",1,FALSE,FALSE,0.5,0.5,0.75,0.75,2,"","&amp;R&amp;""Arial,Regular""&amp;6&amp;D  &amp;T
&amp;F  &amp;A",TRUE,FALSE,FALSE,FALSE,1,#N/A,1,1,"=R3C1:R42C14",FALSE,#N/A,#N/A,FALSE,FALSE,FALSE,1,4294967292,4294967292,FALSE,FALSE,TRUE,TRUE,TRUE}</definedName>
    <definedName name="wvu.Process._.Fuel._.Summary." localSheetId="8"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cess._.Fuel._.Summary." localSheetId="0"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cess._.Fuel._.Summary." hidden="1">{TRUE,TRUE,-2.75,-17,604.5,345.75,FALSE,TRUE,TRUE,FALSE,0,1,2,1,45,1,2,4,TRUE,TRUE,3,TRUE,1,TRUE,75,"Swvu.Process._.Fuel._.Summary.","ACwvu.Process._.Fuel._.Summary.",1,FALSE,FALSE,0.5,0.5,0.75,0.75,2,"","&amp;R&amp;""Arial,Regular""&amp;6&amp;D  &amp;T
&amp;F  &amp;A",TRUE,FALSE,FALSE,FALSE,1,#N/A,1,1,"=R50C1:R90C13",FALSE,#N/A,#N/A,FALSE,FALSE,FALSE,1,4294967292,4294967292,FALSE,FALSE,TRUE,TRUE,TRUE}</definedName>
    <definedName name="wvu.Production._.Monthly." localSheetId="8"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roduction._.Monthly." localSheetId="0"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roduction._.Monthly." hidden="1">{TRUE,TRUE,-2.75,-17,604.5,345.75,FALSE,TRUE,TRUE,FALSE,0,1,2,1,3,1,2,4,TRUE,TRUE,3,TRUE,1,TRUE,75,"Swvu.Production._.Monthly.","ACwvu.Production._.Monthly.",1,FALSE,FALSE,0.5,0.5,0.5,0.5,2,"","&amp;R&amp;""Arial,Regular""&amp;8Printed on &amp;D @  &amp;T
&amp;F  &amp;A",TRUE,FALSE,FALSE,FALSE,1,#N/A,1,1,"=R3C1:R18C14",FALSE,#N/A,#N/A,FALSE,FALSE,FALSE,1,4294967292,4294967292,FALSE,FALSE,TRUE,TRUE,TRUE}</definedName>
    <definedName name="wvu.Purchased._.Material._.Monthly." localSheetId="8"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Monthly." localSheetId="0"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Monthly." hidden="1">{TRUE,TRUE,-2.75,-17,604.5,345.75,FALSE,TRUE,TRUE,FALSE,0,1,2,1,3,1,2,4,TRUE,TRUE,3,TRUE,1,TRUE,75,"Swvu.Purchased._.Material._.Monthly.","ACwvu.Purchased._.Material._.Monthly.",1,FALSE,FALSE,0.5,0.5,0.75,0.75,2,"","&amp;R&amp;""Arial,Regular""&amp;6&amp;D  &amp;T
&amp;F  &amp;A",TRUE,FALSE,FALSE,FALSE,1,#N/A,1,1,"=R3C1:R74C14",FALSE,#N/A,#N/A,FALSE,FALSE,FALSE,1,4294967292,4294967292,FALSE,FALSE,TRUE,TRUE,TRUE}</definedName>
    <definedName name="wvu.Purchased._.Material._.Summary." localSheetId="8"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Purchased._.Material._.Summary." localSheetId="0"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Purchased._.Material._.Summary." hidden="1">{TRUE,TRUE,-2.75,-17,604.5,345.75,FALSE,TRUE,TRUE,FALSE,0,1,2,1,79,1,2,4,TRUE,TRUE,3,TRUE,1,TRUE,75,"Swvu.Purchased._.Material._.Summary.","ACwvu.Purchased._.Material._.Summary.",1,FALSE,FALSE,0.5,0.5,0.75,0.75,2,"","&amp;R&amp;""Arial,Regular""&amp;6&amp;D  &amp;T
&amp;F  &amp;A",TRUE,FALSE,FALSE,FALSE,1,#N/A,1,1,"=R80C1:R152C13",FALSE,#N/A,#N/A,FALSE,FALSE,FALSE,1,4294967292,4294967292,FALSE,FALSE,TRUE,TRUE,TRUE}</definedName>
    <definedName name="wvu.Repair._.Materials._.Monthly." localSheetId="8"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Monthly." localSheetId="0"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Monthly." hidden="1">{TRUE,TRUE,-2.75,-17,604.5,345.75,FALSE,TRUE,TRUE,FALSE,0,1,2,1,3,1,2,4,TRUE,TRUE,3,TRUE,1,TRUE,75,"Swvu.Repair._.Materials._.Monthly.","ACwvu.Repair._.Materials._.Monthly.",1,FALSE,FALSE,0.5,0.5,0.75,0.75,2,"","&amp;R&amp;""Arial,Regular""&amp;6&amp;D  &amp;T
&amp;F  &amp;A",TRUE,FALSE,FALSE,FALSE,1,#N/A,1,1,"=R3C1:R41C15",FALSE,#N/A,#N/A,FALSE,FALSE,FALSE,1,4294967292,4294967292,FALSE,FALSE,TRUE,TRUE,TRUE}</definedName>
    <definedName name="wvu.Repair._.Materials._.Summary." localSheetId="8"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vu.Repair._.Materials._.Summary." localSheetId="0"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vu.Repair._.Materials._.Summary." hidden="1">{TRUE,TRUE,-2.75,-17,604.5,345.75,FALSE,TRUE,TRUE,FALSE,0,1,2,1,54,1,2,4,TRUE,TRUE,3,TRUE,1,TRUE,75,"Swvu.Repair._.Materials._.Summary.","ACwvu.Repair._.Materials._.Summary.",1,FALSE,FALSE,0.5,0.5,0.75,0.75,2,"","&amp;R&amp;""Arial,Regular""&amp;6&amp;D  &amp;T
&amp;F  &amp;A",TRUE,FALSE,FALSE,FALSE,1,#N/A,1,1,"=R55C1:R94C9",FALSE,#N/A,#N/A,FALSE,FALSE,FALSE,1,4294967292,4294967292,FALSE,FALSE,TRUE,TRUE,TRUE}</definedName>
    <definedName name="WWW" localSheetId="4" hidden="1">#REF!</definedName>
    <definedName name="WWW" localSheetId="5" hidden="1">#REF!</definedName>
    <definedName name="WWW" localSheetId="8" hidden="1">#REF!</definedName>
    <definedName name="WWW" hidden="1">#REF!</definedName>
    <definedName name="x" localSheetId="0" hidden="1">{"vista1",#N/A,FALSE,"Tarifas_Teoricas_May_97";"vista2",#N/A,FALSE,"Tarifas_Teoricas_May_97";"vista1",#N/A,FALSE,"Tarifas_Barra_May_97";"vista2",#N/A,FALSE,"Tarifas_Barra_May_97"}</definedName>
    <definedName name="x" hidden="1">{"vista1",#N/A,FALSE,"Tarifas_Teoricas_May_97";"vista2",#N/A,FALSE,"Tarifas_Teoricas_May_97";"vista1",#N/A,FALSE,"Tarifas_Barra_May_97";"vista2",#N/A,FALSE,"Tarifas_Barra_May_97"}</definedName>
    <definedName name="XREF_COLUMN_1" localSheetId="4" hidden="1">#REF!</definedName>
    <definedName name="XREF_COLUMN_1" localSheetId="5" hidden="1">#REF!</definedName>
    <definedName name="XREF_COLUMN_1" localSheetId="8" hidden="1">#REF!</definedName>
    <definedName name="XREF_COLUMN_1" hidden="1">#REF!</definedName>
    <definedName name="XREF_COLUMN_2" localSheetId="4" hidden="1">'[14]RGR Semesa'!#REF!</definedName>
    <definedName name="XREF_COLUMN_2" localSheetId="5" hidden="1">'[14]RGR Semesa'!#REF!</definedName>
    <definedName name="XREF_COLUMN_2" localSheetId="8" hidden="1">'[14]RGR Semesa'!#REF!</definedName>
    <definedName name="XREF_COLUMN_2" hidden="1">'[14]RGR Semesa'!#REF!</definedName>
    <definedName name="XREF_COLUMN_21" localSheetId="4" hidden="1">#REF!</definedName>
    <definedName name="XREF_COLUMN_21" localSheetId="5" hidden="1">#REF!</definedName>
    <definedName name="XREF_COLUMN_21" localSheetId="8" hidden="1">#REF!</definedName>
    <definedName name="XREF_COLUMN_21" hidden="1">#REF!</definedName>
    <definedName name="XREF_COLUMN_3" localSheetId="4" hidden="1">#REF!</definedName>
    <definedName name="XREF_COLUMN_3" localSheetId="5" hidden="1">#REF!</definedName>
    <definedName name="XREF_COLUMN_3" localSheetId="8" hidden="1">#REF!</definedName>
    <definedName name="XREF_COLUMN_3" hidden="1">#REF!</definedName>
    <definedName name="XREF_COLUMN_4" localSheetId="4" hidden="1">#REF!</definedName>
    <definedName name="XREF_COLUMN_4" localSheetId="5" hidden="1">#REF!</definedName>
    <definedName name="XREF_COLUMN_4" localSheetId="8" hidden="1">#REF!</definedName>
    <definedName name="XREF_COLUMN_4" hidden="1">#REF!</definedName>
    <definedName name="XREF_COLUMN_5" localSheetId="4" hidden="1">[15]Lead!#REF!</definedName>
    <definedName name="XREF_COLUMN_5" localSheetId="5" hidden="1">[15]Lead!#REF!</definedName>
    <definedName name="XREF_COLUMN_5" localSheetId="8" hidden="1">[15]Lead!#REF!</definedName>
    <definedName name="XREF_COLUMN_5" hidden="1">[15]Lead!#REF!</definedName>
    <definedName name="XREF_COLUMN_6" localSheetId="4" hidden="1">'[16]Teste de Adições'!#REF!</definedName>
    <definedName name="XREF_COLUMN_6" localSheetId="5" hidden="1">'[16]Teste de Adições'!#REF!</definedName>
    <definedName name="XREF_COLUMN_6" localSheetId="8" hidden="1">'[16]Teste de Adições'!#REF!</definedName>
    <definedName name="XREF_COLUMN_6" hidden="1">'[16]Teste de Adições'!#REF!</definedName>
    <definedName name="XRefColumnsCount" hidden="1">1</definedName>
    <definedName name="XRefCopy1" localSheetId="4" hidden="1">#REF!</definedName>
    <definedName name="XRefCopy1" localSheetId="5" hidden="1">#REF!</definedName>
    <definedName name="XRefCopy1" localSheetId="8" hidden="1">#REF!</definedName>
    <definedName name="XRefCopy1" hidden="1">#REF!</definedName>
    <definedName name="XRefCopy14" localSheetId="4" hidden="1">#REF!</definedName>
    <definedName name="XRefCopy14" localSheetId="5" hidden="1">#REF!</definedName>
    <definedName name="XRefCopy14" localSheetId="8" hidden="1">#REF!</definedName>
    <definedName name="XRefCopy14" hidden="1">#REF!</definedName>
    <definedName name="XRefCopy15" localSheetId="4" hidden="1">#REF!</definedName>
    <definedName name="XRefCopy15" localSheetId="5" hidden="1">#REF!</definedName>
    <definedName name="XRefCopy15" localSheetId="8" hidden="1">#REF!</definedName>
    <definedName name="XRefCopy15" hidden="1">#REF!</definedName>
    <definedName name="XRefCopy16" localSheetId="4" hidden="1">#REF!</definedName>
    <definedName name="XRefCopy16" localSheetId="5" hidden="1">#REF!</definedName>
    <definedName name="XRefCopy16" localSheetId="8" hidden="1">#REF!</definedName>
    <definedName name="XRefCopy16" hidden="1">#REF!</definedName>
    <definedName name="XRefCopy18" localSheetId="4" hidden="1">#REF!</definedName>
    <definedName name="XRefCopy18" localSheetId="5" hidden="1">#REF!</definedName>
    <definedName name="XRefCopy18" localSheetId="8" hidden="1">#REF!</definedName>
    <definedName name="XRefCopy18" hidden="1">#REF!</definedName>
    <definedName name="XRefCopy2" localSheetId="4" hidden="1">'[17]Mvt Imobilizado'!#REF!</definedName>
    <definedName name="XRefCopy2" localSheetId="5" hidden="1">'[17]Mvt Imobilizado'!#REF!</definedName>
    <definedName name="XRefCopy2" localSheetId="8" hidden="1">'[17]Mvt Imobilizado'!#REF!</definedName>
    <definedName name="XRefCopy2" hidden="1">'[17]Mvt Imobilizado'!#REF!</definedName>
    <definedName name="XRefCopy3" localSheetId="4" hidden="1">#REF!</definedName>
    <definedName name="XRefCopy3" localSheetId="5" hidden="1">#REF!</definedName>
    <definedName name="XRefCopy3" localSheetId="8" hidden="1">#REF!</definedName>
    <definedName name="XRefCopy3" hidden="1">#REF!</definedName>
    <definedName name="XRefCopy4" localSheetId="4" hidden="1">#REF!</definedName>
    <definedName name="XRefCopy4" localSheetId="5" hidden="1">#REF!</definedName>
    <definedName name="XRefCopy4" localSheetId="8" hidden="1">#REF!</definedName>
    <definedName name="XRefCopy4" hidden="1">#REF!</definedName>
    <definedName name="XRefCopy5" localSheetId="4" hidden="1">'[16]Teste de Adições'!#REF!</definedName>
    <definedName name="XRefCopy5" localSheetId="5" hidden="1">'[16]Teste de Adições'!#REF!</definedName>
    <definedName name="XRefCopy5" localSheetId="8" hidden="1">'[16]Teste de Adições'!#REF!</definedName>
    <definedName name="XRefCopy5" hidden="1">'[16]Teste de Adições'!#REF!</definedName>
    <definedName name="XRefCopy6" localSheetId="4" hidden="1">#REF!</definedName>
    <definedName name="XRefCopy6" localSheetId="5" hidden="1">#REF!</definedName>
    <definedName name="XRefCopy6" localSheetId="8" hidden="1">#REF!</definedName>
    <definedName name="XRefCopy6" hidden="1">#REF!</definedName>
    <definedName name="XRefCopyRangeCount" hidden="1">1</definedName>
    <definedName name="XRefPaste1" localSheetId="4" hidden="1">[18]Empréstimos!#REF!</definedName>
    <definedName name="XRefPaste1" localSheetId="5" hidden="1">[18]Empréstimos!#REF!</definedName>
    <definedName name="XRefPaste1" localSheetId="8" hidden="1">[18]Empréstimos!#REF!</definedName>
    <definedName name="XRefPaste1" hidden="1">[18]Empréstimos!#REF!</definedName>
    <definedName name="XRefPaste18" localSheetId="4" hidden="1">#REF!</definedName>
    <definedName name="XRefPaste18" localSheetId="5" hidden="1">#REF!</definedName>
    <definedName name="XRefPaste18" localSheetId="8" hidden="1">#REF!</definedName>
    <definedName name="XRefPaste18" hidden="1">#REF!</definedName>
    <definedName name="XRefPaste2" localSheetId="4" hidden="1">[18]Empréstimos!#REF!</definedName>
    <definedName name="XRefPaste2" localSheetId="5" hidden="1">[18]Empréstimos!#REF!</definedName>
    <definedName name="XRefPaste2" localSheetId="8" hidden="1">[18]Empréstimos!#REF!</definedName>
    <definedName name="XRefPaste2" hidden="1">[18]Empréstimos!#REF!</definedName>
    <definedName name="XRefPaste26" localSheetId="4" hidden="1">#REF!</definedName>
    <definedName name="XRefPaste26" localSheetId="5" hidden="1">#REF!</definedName>
    <definedName name="XRefPaste26" localSheetId="8" hidden="1">#REF!</definedName>
    <definedName name="XRefPaste26" hidden="1">#REF!</definedName>
    <definedName name="XRefPaste27" localSheetId="4" hidden="1">#REF!</definedName>
    <definedName name="XRefPaste27" localSheetId="5" hidden="1">#REF!</definedName>
    <definedName name="XRefPaste27" localSheetId="8" hidden="1">#REF!</definedName>
    <definedName name="XRefPaste27" hidden="1">#REF!</definedName>
    <definedName name="XRefPaste3" localSheetId="4" hidden="1">#REF!</definedName>
    <definedName name="XRefPaste3" localSheetId="5" hidden="1">#REF!</definedName>
    <definedName name="XRefPaste3" localSheetId="8" hidden="1">#REF!</definedName>
    <definedName name="XRefPaste3" hidden="1">#REF!</definedName>
    <definedName name="XRefPaste4" localSheetId="4" hidden="1">[18]Empréstimos!#REF!</definedName>
    <definedName name="XRefPaste4" localSheetId="5" hidden="1">[18]Empréstimos!#REF!</definedName>
    <definedName name="XRefPaste4" localSheetId="8" hidden="1">[18]Empréstimos!#REF!</definedName>
    <definedName name="XRefPaste4" hidden="1">[18]Empréstimos!#REF!</definedName>
    <definedName name="XRefPaste5" localSheetId="4" hidden="1">'[18]BB PCH''s'!#REF!</definedName>
    <definedName name="XRefPaste5" localSheetId="5" hidden="1">'[18]BB PCH''s'!#REF!</definedName>
    <definedName name="XRefPaste5" localSheetId="8" hidden="1">'[18]BB PCH''s'!#REF!</definedName>
    <definedName name="XRefPaste5" hidden="1">'[18]BB PCH''s'!#REF!</definedName>
    <definedName name="XRefPaste6" localSheetId="4" hidden="1">[18]Empréstimos!#REF!</definedName>
    <definedName name="XRefPaste6" localSheetId="5" hidden="1">[18]Empréstimos!#REF!</definedName>
    <definedName name="XRefPaste6" hidden="1">[18]Empréstimos!#REF!</definedName>
    <definedName name="XRefPasteRangeCount" hidden="1">1</definedName>
    <definedName name="xs" localSheetId="8" hidden="1">{#N/A,#N/A,FALSE,"ENERGIA";#N/A,#N/A,FALSE,"PERDIDAS";#N/A,#N/A,FALSE,"CLIENTES";#N/A,#N/A,FALSE,"ESTADO";#N/A,#N/A,FALSE,"TECNICA"}</definedName>
    <definedName name="xs" localSheetId="0" hidden="1">{#N/A,#N/A,FALSE,"ENERGIA";#N/A,#N/A,FALSE,"PERDIDAS";#N/A,#N/A,FALSE,"CLIENTES";#N/A,#N/A,FALSE,"ESTADO";#N/A,#N/A,FALSE,"TECNICA"}</definedName>
    <definedName name="xs" hidden="1">{#N/A,#N/A,FALSE,"ENERGIA";#N/A,#N/A,FALSE,"PERDIDAS";#N/A,#N/A,FALSE,"CLIENTES";#N/A,#N/A,FALSE,"ESTADO";#N/A,#N/A,FALSE,"TECNICA"}</definedName>
    <definedName name="xsa" localSheetId="8" hidden="1">{#N/A,#N/A,FALSE,"LLAVE";#N/A,#N/A,FALSE,"EERR";#N/A,#N/A,FALSE,"ESP";#N/A,#N/A,FALSE,"EOAF";#N/A,#N/A,FALSE,"CASH";#N/A,#N/A,FALSE,"FINANZAS";#N/A,#N/A,FALSE,"DEUDA";#N/A,#N/A,FALSE,"INVERSION";#N/A,#N/A,FALSE,"PERSONAL"}</definedName>
    <definedName name="xsa" localSheetId="0" hidden="1">{#N/A,#N/A,FALSE,"LLAVE";#N/A,#N/A,FALSE,"EERR";#N/A,#N/A,FALSE,"ESP";#N/A,#N/A,FALSE,"EOAF";#N/A,#N/A,FALSE,"CASH";#N/A,#N/A,FALSE,"FINANZAS";#N/A,#N/A,FALSE,"DEUDA";#N/A,#N/A,FALSE,"INVERSION";#N/A,#N/A,FALSE,"PERSONAL"}</definedName>
    <definedName name="xsa" hidden="1">{#N/A,#N/A,FALSE,"LLAVE";#N/A,#N/A,FALSE,"EERR";#N/A,#N/A,FALSE,"ESP";#N/A,#N/A,FALSE,"EOAF";#N/A,#N/A,FALSE,"CASH";#N/A,#N/A,FALSE,"FINANZAS";#N/A,#N/A,FALSE,"DEUDA";#N/A,#N/A,FALSE,"INVERSION";#N/A,#N/A,FALSE,"PERSONAL"}</definedName>
    <definedName name="xxx" localSheetId="8" hidden="1">{#N/A,#N/A,FALSE,"ENERGIA";#N/A,#N/A,FALSE,"PERDIDAS";#N/A,#N/A,FALSE,"CLIENTES";#N/A,#N/A,FALSE,"ESTADO";#N/A,#N/A,FALSE,"TECNICA"}</definedName>
    <definedName name="xxx" localSheetId="0" hidden="1">{#N/A,#N/A,FALSE,"ENERGIA";#N/A,#N/A,FALSE,"PERDIDAS";#N/A,#N/A,FALSE,"CLIENTES";#N/A,#N/A,FALSE,"ESTADO";#N/A,#N/A,FALSE,"TECNICA"}</definedName>
    <definedName name="xxx" hidden="1">{#N/A,#N/A,FALSE,"ENERGIA";#N/A,#N/A,FALSE,"PERDIDAS";#N/A,#N/A,FALSE,"CLIENTES";#N/A,#N/A,FALSE,"ESTADO";#N/A,#N/A,FALSE,"TECNICA"}</definedName>
    <definedName name="xxxxxxx" localSheetId="8" hidden="1">{#N/A,#N/A,FALSE,"Aging Summary";#N/A,#N/A,FALSE,"Ratio Analysis";#N/A,#N/A,FALSE,"Test 120 Day Accts";#N/A,#N/A,FALSE,"Tickmarks"}</definedName>
    <definedName name="xxxxxxx" localSheetId="0" hidden="1">{#N/A,#N/A,FALSE,"Aging Summary";#N/A,#N/A,FALSE,"Ratio Analysis";#N/A,#N/A,FALSE,"Test 120 Day Accts";#N/A,#N/A,FALSE,"Tickmarks"}</definedName>
    <definedName name="xxxxxxx" hidden="1">{#N/A,#N/A,FALSE,"Aging Summary";#N/A,#N/A,FALSE,"Ratio Analysis";#N/A,#N/A,FALSE,"Test 120 Day Accts";#N/A,#N/A,FALSE,"Tickmarks"}</definedName>
    <definedName name="yyyy" hidden="1">#REF!</definedName>
    <definedName name="z"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z"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Z_0188AD42_C7DD_11D2_BEDC_00104B3011B0_.wvu.PrintArea" localSheetId="4" hidden="1">#REF!</definedName>
    <definedName name="Z_0188AD42_C7DD_11D2_BEDC_00104B3011B0_.wvu.PrintArea" localSheetId="5" hidden="1">#REF!</definedName>
    <definedName name="Z_0188AD42_C7DD_11D2_BEDC_00104B3011B0_.wvu.PrintArea" localSheetId="8" hidden="1">#REF!</definedName>
    <definedName name="Z_0188AD42_C7DD_11D2_BEDC_00104B3011B0_.wvu.PrintArea" hidden="1">#REF!</definedName>
    <definedName name="Z_0232F3C1_416D_11D2_B4F8_444553540000_.wvu.PrintArea" localSheetId="4" hidden="1">#REF!</definedName>
    <definedName name="Z_0232F3C1_416D_11D2_B4F8_444553540000_.wvu.PrintArea" localSheetId="5" hidden="1">#REF!</definedName>
    <definedName name="Z_0232F3C1_416D_11D2_B4F8_444553540000_.wvu.PrintArea" localSheetId="8" hidden="1">#REF!</definedName>
    <definedName name="Z_0232F3C1_416D_11D2_B4F8_444553540000_.wvu.PrintArea" hidden="1">#REF!</definedName>
    <definedName name="Z_0232F3F6_416D_11D2_B4F8_444553540000_.wvu.PrintArea" localSheetId="4" hidden="1">#REF!</definedName>
    <definedName name="Z_0232F3F6_416D_11D2_B4F8_444553540000_.wvu.PrintArea" localSheetId="5" hidden="1">#REF!</definedName>
    <definedName name="Z_0232F3F6_416D_11D2_B4F8_444553540000_.wvu.PrintArea" localSheetId="8" hidden="1">#REF!</definedName>
    <definedName name="Z_0232F3F6_416D_11D2_B4F8_444553540000_.wvu.PrintArea" hidden="1">#REF!</definedName>
    <definedName name="Z_0D915CA1_9A99_4DC4_96D3_062A265AF8A7_.wvu.FilterData" localSheetId="4" hidden="1">#REF!</definedName>
    <definedName name="Z_0D915CA1_9A99_4DC4_96D3_062A265AF8A7_.wvu.FilterData" localSheetId="5" hidden="1">#REF!</definedName>
    <definedName name="Z_0D915CA1_9A99_4DC4_96D3_062A265AF8A7_.wvu.FilterData" localSheetId="8" hidden="1">#REF!</definedName>
    <definedName name="Z_0D915CA1_9A99_4DC4_96D3_062A265AF8A7_.wvu.FilterData" hidden="1">#REF!</definedName>
    <definedName name="Z_0E97D943_6691_11D3_B504_00104BA04A22_.wvu.Cols" localSheetId="4" hidden="1">#REF!</definedName>
    <definedName name="Z_0E97D943_6691_11D3_B504_00104BA04A22_.wvu.Cols" localSheetId="5" hidden="1">#REF!</definedName>
    <definedName name="Z_0E97D943_6691_11D3_B504_00104BA04A22_.wvu.Cols" localSheetId="8" hidden="1">#REF!</definedName>
    <definedName name="Z_0E97D943_6691_11D3_B504_00104BA04A22_.wvu.Cols" hidden="1">#REF!</definedName>
    <definedName name="Z_0E97D943_6691_11D3_B504_00104BA04A22_.wvu.PrintArea" localSheetId="4" hidden="1">#REF!</definedName>
    <definedName name="Z_0E97D943_6691_11D3_B504_00104BA04A22_.wvu.PrintArea" localSheetId="5" hidden="1">#REF!</definedName>
    <definedName name="Z_0E97D943_6691_11D3_B504_00104BA04A22_.wvu.PrintArea" localSheetId="8" hidden="1">#REF!</definedName>
    <definedName name="Z_0E97D943_6691_11D3_B504_00104BA04A22_.wvu.PrintArea" hidden="1">#REF!</definedName>
    <definedName name="Z_0E97D94A_6691_11D3_B504_00104BA04A22_.wvu.Cols" localSheetId="4" hidden="1">#REF!</definedName>
    <definedName name="Z_0E97D94A_6691_11D3_B504_00104BA04A22_.wvu.Cols" localSheetId="5" hidden="1">#REF!</definedName>
    <definedName name="Z_0E97D94A_6691_11D3_B504_00104BA04A22_.wvu.Cols" localSheetId="8" hidden="1">#REF!</definedName>
    <definedName name="Z_0E97D94A_6691_11D3_B504_00104BA04A22_.wvu.Cols" hidden="1">#REF!</definedName>
    <definedName name="Z_0E97D94A_6691_11D3_B504_00104BA04A22_.wvu.PrintArea" localSheetId="4" hidden="1">#REF!</definedName>
    <definedName name="Z_0E97D94A_6691_11D3_B504_00104BA04A22_.wvu.PrintArea" localSheetId="5" hidden="1">#REF!</definedName>
    <definedName name="Z_0E97D94A_6691_11D3_B504_00104BA04A22_.wvu.PrintArea" localSheetId="8" hidden="1">#REF!</definedName>
    <definedName name="Z_0E97D94A_6691_11D3_B504_00104BA04A22_.wvu.PrintArea" hidden="1">#REF!</definedName>
    <definedName name="Z_0E97D94D_6691_11D3_B504_00104BA04A22_.wvu.Cols" localSheetId="4" hidden="1">#REF!</definedName>
    <definedName name="Z_0E97D94D_6691_11D3_B504_00104BA04A22_.wvu.Cols" localSheetId="5" hidden="1">#REF!</definedName>
    <definedName name="Z_0E97D94D_6691_11D3_B504_00104BA04A22_.wvu.Cols" localSheetId="8" hidden="1">#REF!</definedName>
    <definedName name="Z_0E97D94D_6691_11D3_B504_00104BA04A22_.wvu.Cols" hidden="1">#REF!</definedName>
    <definedName name="Z_0E97D94D_6691_11D3_B504_00104BA04A22_.wvu.PrintArea" localSheetId="4" hidden="1">#REF!</definedName>
    <definedName name="Z_0E97D94D_6691_11D3_B504_00104BA04A22_.wvu.PrintArea" localSheetId="5" hidden="1">#REF!</definedName>
    <definedName name="Z_0E97D94D_6691_11D3_B504_00104BA04A22_.wvu.PrintArea" localSheetId="8" hidden="1">#REF!</definedName>
    <definedName name="Z_0E97D94D_6691_11D3_B504_00104BA04A22_.wvu.PrintArea" hidden="1">#REF!</definedName>
    <definedName name="Z_0E97D956_6691_11D3_B504_00104BA04A22_.wvu.Cols" localSheetId="4" hidden="1">#REF!</definedName>
    <definedName name="Z_0E97D956_6691_11D3_B504_00104BA04A22_.wvu.Cols" localSheetId="5" hidden="1">#REF!</definedName>
    <definedName name="Z_0E97D956_6691_11D3_B504_00104BA04A22_.wvu.Cols" localSheetId="8" hidden="1">#REF!</definedName>
    <definedName name="Z_0E97D956_6691_11D3_B504_00104BA04A22_.wvu.Cols" hidden="1">#REF!</definedName>
    <definedName name="Z_0E97D956_6691_11D3_B504_00104BA04A22_.wvu.PrintArea" localSheetId="4" hidden="1">#REF!</definedName>
    <definedName name="Z_0E97D956_6691_11D3_B504_00104BA04A22_.wvu.PrintArea" localSheetId="5" hidden="1">#REF!</definedName>
    <definedName name="Z_0E97D956_6691_11D3_B504_00104BA04A22_.wvu.PrintArea" localSheetId="8" hidden="1">#REF!</definedName>
    <definedName name="Z_0E97D956_6691_11D3_B504_00104BA04A22_.wvu.PrintArea" hidden="1">#REF!</definedName>
    <definedName name="Z_0E97D957_6691_11D3_B504_00104BA04A22_.wvu.Cols" localSheetId="4" hidden="1">#REF!</definedName>
    <definedName name="Z_0E97D957_6691_11D3_B504_00104BA04A22_.wvu.Cols" localSheetId="5" hidden="1">#REF!</definedName>
    <definedName name="Z_0E97D957_6691_11D3_B504_00104BA04A22_.wvu.Cols" localSheetId="8" hidden="1">#REF!</definedName>
    <definedName name="Z_0E97D957_6691_11D3_B504_00104BA04A22_.wvu.Cols" hidden="1">#REF!</definedName>
    <definedName name="Z_0E97D957_6691_11D3_B504_00104BA04A22_.wvu.PrintArea" localSheetId="4" hidden="1">#REF!</definedName>
    <definedName name="Z_0E97D957_6691_11D3_B504_00104BA04A22_.wvu.PrintArea" localSheetId="5" hidden="1">#REF!</definedName>
    <definedName name="Z_0E97D957_6691_11D3_B504_00104BA04A22_.wvu.PrintArea" localSheetId="8" hidden="1">#REF!</definedName>
    <definedName name="Z_0E97D957_6691_11D3_B504_00104BA04A22_.wvu.PrintArea" hidden="1">#REF!</definedName>
    <definedName name="Z_0E97D9AB_6691_11D3_B504_00104BA04A22_.wvu.Cols" localSheetId="4" hidden="1">#REF!</definedName>
    <definedName name="Z_0E97D9AB_6691_11D3_B504_00104BA04A22_.wvu.Cols" localSheetId="5" hidden="1">#REF!</definedName>
    <definedName name="Z_0E97D9AB_6691_11D3_B504_00104BA04A22_.wvu.Cols" localSheetId="8" hidden="1">#REF!</definedName>
    <definedName name="Z_0E97D9AB_6691_11D3_B504_00104BA04A22_.wvu.Cols" hidden="1">#REF!</definedName>
    <definedName name="Z_0E97D9AB_6691_11D3_B504_00104BA04A22_.wvu.PrintTitles" localSheetId="4" hidden="1">#REF!</definedName>
    <definedName name="Z_0E97D9AB_6691_11D3_B504_00104BA04A22_.wvu.PrintTitles" localSheetId="5" hidden="1">#REF!</definedName>
    <definedName name="Z_0E97D9AB_6691_11D3_B504_00104BA04A22_.wvu.PrintTitles" localSheetId="8" hidden="1">#REF!</definedName>
    <definedName name="Z_0E97D9AB_6691_11D3_B504_00104BA04A22_.wvu.PrintTitles" hidden="1">#REF!</definedName>
    <definedName name="Z_1EBD83E2_5879_11D3_B504_00104BA04A22_.wvu.Cols" localSheetId="4" hidden="1">#REF!</definedName>
    <definedName name="Z_1EBD83E2_5879_11D3_B504_00104BA04A22_.wvu.Cols" localSheetId="5" hidden="1">#REF!</definedName>
    <definedName name="Z_1EBD83E2_5879_11D3_B504_00104BA04A22_.wvu.Cols" localSheetId="8" hidden="1">#REF!</definedName>
    <definedName name="Z_1EBD83E2_5879_11D3_B504_00104BA04A22_.wvu.Cols" hidden="1">#REF!</definedName>
    <definedName name="Z_1EBD83E2_5879_11D3_B504_00104BA04A22_.wvu.PrintTitles" localSheetId="4" hidden="1">#REF!</definedName>
    <definedName name="Z_1EBD83E2_5879_11D3_B504_00104BA04A22_.wvu.PrintTitles" localSheetId="5" hidden="1">#REF!</definedName>
    <definedName name="Z_1EBD83E2_5879_11D3_B504_00104BA04A22_.wvu.PrintTitles" localSheetId="8" hidden="1">#REF!</definedName>
    <definedName name="Z_1EBD83E2_5879_11D3_B504_00104BA04A22_.wvu.PrintTitles" hidden="1">#REF!</definedName>
    <definedName name="Z_3B28B8C9_65CA_11D3_B504_00104BA04A22_.wvu.Cols" localSheetId="4" hidden="1">#REF!</definedName>
    <definedName name="Z_3B28B8C9_65CA_11D3_B504_00104BA04A22_.wvu.Cols" localSheetId="5" hidden="1">#REF!</definedName>
    <definedName name="Z_3B28B8C9_65CA_11D3_B504_00104BA04A22_.wvu.Cols" localSheetId="8" hidden="1">#REF!</definedName>
    <definedName name="Z_3B28B8C9_65CA_11D3_B504_00104BA04A22_.wvu.Cols" hidden="1">#REF!</definedName>
    <definedName name="Z_3B28B8C9_65CA_11D3_B504_00104BA04A22_.wvu.PrintArea" localSheetId="4" hidden="1">#REF!</definedName>
    <definedName name="Z_3B28B8C9_65CA_11D3_B504_00104BA04A22_.wvu.PrintArea" localSheetId="5" hidden="1">#REF!</definedName>
    <definedName name="Z_3B28B8C9_65CA_11D3_B504_00104BA04A22_.wvu.PrintArea" localSheetId="8" hidden="1">#REF!</definedName>
    <definedName name="Z_3B28B8C9_65CA_11D3_B504_00104BA04A22_.wvu.PrintArea" hidden="1">#REF!</definedName>
    <definedName name="Z_4D69DE60_4497_11D2_B4F8_444553540000_.wvu.Cols" localSheetId="4" hidden="1">#REF!</definedName>
    <definedName name="Z_4D69DE60_4497_11D2_B4F8_444553540000_.wvu.Cols" localSheetId="5" hidden="1">#REF!</definedName>
    <definedName name="Z_4D69DE60_4497_11D2_B4F8_444553540000_.wvu.Cols" localSheetId="8" hidden="1">#REF!</definedName>
    <definedName name="Z_4D69DE60_4497_11D2_B4F8_444553540000_.wvu.Cols" hidden="1">#REF!</definedName>
    <definedName name="Z_4D69DE60_4497_11D2_B4F8_444553540000_.wvu.PrintArea" localSheetId="4" hidden="1">#REF!</definedName>
    <definedName name="Z_4D69DE60_4497_11D2_B4F8_444553540000_.wvu.PrintArea" localSheetId="5" hidden="1">#REF!</definedName>
    <definedName name="Z_4D69DE60_4497_11D2_B4F8_444553540000_.wvu.PrintArea" localSheetId="8" hidden="1">#REF!</definedName>
    <definedName name="Z_4D69DE60_4497_11D2_B4F8_444553540000_.wvu.PrintArea" hidden="1">#REF!</definedName>
    <definedName name="Z_5BDAAFA3_409C_11D2_B4F8_444553540000_.wvu.PrintArea" localSheetId="4" hidden="1">#REF!</definedName>
    <definedName name="Z_5BDAAFA3_409C_11D2_B4F8_444553540000_.wvu.PrintArea" localSheetId="5" hidden="1">#REF!</definedName>
    <definedName name="Z_5BDAAFA3_409C_11D2_B4F8_444553540000_.wvu.PrintArea" localSheetId="8" hidden="1">#REF!</definedName>
    <definedName name="Z_5BDAAFA3_409C_11D2_B4F8_444553540000_.wvu.PrintArea" hidden="1">#REF!</definedName>
    <definedName name="Z_5BDAAFA4_409C_11D2_B4F8_444553540000_.wvu.PrintArea" localSheetId="4" hidden="1">#REF!</definedName>
    <definedName name="Z_5BDAAFA4_409C_11D2_B4F8_444553540000_.wvu.PrintArea" localSheetId="5" hidden="1">#REF!</definedName>
    <definedName name="Z_5BDAAFA4_409C_11D2_B4F8_444553540000_.wvu.PrintArea" localSheetId="8" hidden="1">#REF!</definedName>
    <definedName name="Z_5BDAAFA4_409C_11D2_B4F8_444553540000_.wvu.PrintArea" hidden="1">#REF!</definedName>
    <definedName name="Z_5BDAAFA5_409C_11D2_B4F8_444553540000_.wvu.PrintArea" localSheetId="4" hidden="1">#REF!</definedName>
    <definedName name="Z_5BDAAFA5_409C_11D2_B4F8_444553540000_.wvu.PrintArea" localSheetId="5" hidden="1">#REF!</definedName>
    <definedName name="Z_5BDAAFA5_409C_11D2_B4F8_444553540000_.wvu.PrintArea" localSheetId="8" hidden="1">#REF!</definedName>
    <definedName name="Z_5BDAAFA5_409C_11D2_B4F8_444553540000_.wvu.PrintArea" hidden="1">#REF!</definedName>
    <definedName name="Z_5BDAAFA6_409C_11D2_B4F8_444553540000_.wvu.PrintArea" localSheetId="4" hidden="1">#REF!</definedName>
    <definedName name="Z_5BDAAFA6_409C_11D2_B4F8_444553540000_.wvu.PrintArea" localSheetId="5" hidden="1">#REF!</definedName>
    <definedName name="Z_5BDAAFA6_409C_11D2_B4F8_444553540000_.wvu.PrintArea" localSheetId="8" hidden="1">#REF!</definedName>
    <definedName name="Z_5BDAAFA6_409C_11D2_B4F8_444553540000_.wvu.PrintArea" hidden="1">#REF!</definedName>
    <definedName name="Z_5BDAAFA7_409C_11D2_B4F8_444553540000_.wvu.PrintArea" localSheetId="4" hidden="1">#REF!</definedName>
    <definedName name="Z_5BDAAFA7_409C_11D2_B4F8_444553540000_.wvu.PrintArea" localSheetId="5" hidden="1">#REF!</definedName>
    <definedName name="Z_5BDAAFA7_409C_11D2_B4F8_444553540000_.wvu.PrintArea" localSheetId="8" hidden="1">#REF!</definedName>
    <definedName name="Z_5BDAAFA7_409C_11D2_B4F8_444553540000_.wvu.PrintArea" hidden="1">#REF!</definedName>
    <definedName name="Z_5BDAAFA8_409C_11D2_B4F8_444553540000_.wvu.PrintArea" localSheetId="4" hidden="1">#REF!</definedName>
    <definedName name="Z_5BDAAFA8_409C_11D2_B4F8_444553540000_.wvu.PrintArea" localSheetId="5" hidden="1">#REF!</definedName>
    <definedName name="Z_5BDAAFA8_409C_11D2_B4F8_444553540000_.wvu.PrintArea" localSheetId="8" hidden="1">#REF!</definedName>
    <definedName name="Z_5BDAAFA8_409C_11D2_B4F8_444553540000_.wvu.PrintArea" hidden="1">#REF!</definedName>
    <definedName name="Z_5BDAAFA9_409C_11D2_B4F8_444553540000_.wvu.PrintArea" localSheetId="4" hidden="1">#REF!</definedName>
    <definedName name="Z_5BDAAFA9_409C_11D2_B4F8_444553540000_.wvu.PrintArea" localSheetId="5" hidden="1">#REF!</definedName>
    <definedName name="Z_5BDAAFA9_409C_11D2_B4F8_444553540000_.wvu.PrintArea" localSheetId="8" hidden="1">#REF!</definedName>
    <definedName name="Z_5BDAAFA9_409C_11D2_B4F8_444553540000_.wvu.PrintArea" hidden="1">#REF!</definedName>
    <definedName name="Z_5BDAAFAA_409C_11D2_B4F8_444553540000_.wvu.PrintArea" localSheetId="4" hidden="1">#REF!</definedName>
    <definedName name="Z_5BDAAFAA_409C_11D2_B4F8_444553540000_.wvu.PrintArea" localSheetId="5" hidden="1">#REF!</definedName>
    <definedName name="Z_5BDAAFAA_409C_11D2_B4F8_444553540000_.wvu.PrintArea" localSheetId="8" hidden="1">#REF!</definedName>
    <definedName name="Z_5BDAAFAA_409C_11D2_B4F8_444553540000_.wvu.PrintArea" hidden="1">#REF!</definedName>
    <definedName name="Z_5BDAAFAB_409C_11D2_B4F8_444553540000_.wvu.PrintArea" localSheetId="4" hidden="1">#REF!</definedName>
    <definedName name="Z_5BDAAFAB_409C_11D2_B4F8_444553540000_.wvu.PrintArea" localSheetId="5" hidden="1">#REF!</definedName>
    <definedName name="Z_5BDAAFAB_409C_11D2_B4F8_444553540000_.wvu.PrintArea" localSheetId="8" hidden="1">#REF!</definedName>
    <definedName name="Z_5BDAAFAB_409C_11D2_B4F8_444553540000_.wvu.PrintArea" hidden="1">#REF!</definedName>
    <definedName name="Z_5BDAAFAC_409C_11D2_B4F8_444553540000_.wvu.PrintArea" localSheetId="4" hidden="1">#REF!</definedName>
    <definedName name="Z_5BDAAFAC_409C_11D2_B4F8_444553540000_.wvu.PrintArea" localSheetId="5" hidden="1">#REF!</definedName>
    <definedName name="Z_5BDAAFAC_409C_11D2_B4F8_444553540000_.wvu.PrintArea" localSheetId="8" hidden="1">#REF!</definedName>
    <definedName name="Z_5BDAAFAC_409C_11D2_B4F8_444553540000_.wvu.PrintArea" hidden="1">#REF!</definedName>
    <definedName name="Z_5BDAAFAD_409C_11D2_B4F8_444553540000_.wvu.PrintArea" localSheetId="4" hidden="1">#REF!</definedName>
    <definedName name="Z_5BDAAFAD_409C_11D2_B4F8_444553540000_.wvu.PrintArea" localSheetId="5" hidden="1">#REF!</definedName>
    <definedName name="Z_5BDAAFAD_409C_11D2_B4F8_444553540000_.wvu.PrintArea" localSheetId="8" hidden="1">#REF!</definedName>
    <definedName name="Z_5BDAAFAD_409C_11D2_B4F8_444553540000_.wvu.PrintArea" hidden="1">#REF!</definedName>
    <definedName name="Z_5BDAAFAF_409C_11D2_B4F8_444553540000_.wvu.PrintArea" localSheetId="4" hidden="1">#REF!</definedName>
    <definedName name="Z_5BDAAFAF_409C_11D2_B4F8_444553540000_.wvu.PrintArea" localSheetId="5" hidden="1">#REF!</definedName>
    <definedName name="Z_5BDAAFAF_409C_11D2_B4F8_444553540000_.wvu.PrintArea" localSheetId="8" hidden="1">#REF!</definedName>
    <definedName name="Z_5BDAAFAF_409C_11D2_B4F8_444553540000_.wvu.PrintArea" hidden="1">#REF!</definedName>
    <definedName name="Z_5BDAAFB2_409C_11D2_B4F8_444553540000_.wvu.PrintArea" localSheetId="4" hidden="1">#REF!</definedName>
    <definedName name="Z_5BDAAFB2_409C_11D2_B4F8_444553540000_.wvu.PrintArea" localSheetId="5" hidden="1">#REF!</definedName>
    <definedName name="Z_5BDAAFB2_409C_11D2_B4F8_444553540000_.wvu.PrintArea" localSheetId="8" hidden="1">#REF!</definedName>
    <definedName name="Z_5BDAAFB2_409C_11D2_B4F8_444553540000_.wvu.PrintArea" hidden="1">#REF!</definedName>
    <definedName name="Z_5BDAAFB3_409C_11D2_B4F8_444553540000_.wvu.PrintArea" localSheetId="4" hidden="1">#REF!</definedName>
    <definedName name="Z_5BDAAFB3_409C_11D2_B4F8_444553540000_.wvu.PrintArea" localSheetId="5" hidden="1">#REF!</definedName>
    <definedName name="Z_5BDAAFB3_409C_11D2_B4F8_444553540000_.wvu.PrintArea" localSheetId="8" hidden="1">#REF!</definedName>
    <definedName name="Z_5BDAAFB3_409C_11D2_B4F8_444553540000_.wvu.PrintArea" hidden="1">#REF!</definedName>
    <definedName name="Z_5BDAAFB4_409C_11D2_B4F8_444553540000_.wvu.PrintArea" localSheetId="4" hidden="1">#REF!</definedName>
    <definedName name="Z_5BDAAFB4_409C_11D2_B4F8_444553540000_.wvu.PrintArea" localSheetId="5" hidden="1">#REF!</definedName>
    <definedName name="Z_5BDAAFB4_409C_11D2_B4F8_444553540000_.wvu.PrintArea" localSheetId="8" hidden="1">#REF!</definedName>
    <definedName name="Z_5BDAAFB4_409C_11D2_B4F8_444553540000_.wvu.PrintArea" hidden="1">#REF!</definedName>
    <definedName name="Z_5BDAAFB5_409C_11D2_B4F8_444553540000_.wvu.PrintArea" localSheetId="4" hidden="1">#REF!</definedName>
    <definedName name="Z_5BDAAFB5_409C_11D2_B4F8_444553540000_.wvu.PrintArea" localSheetId="5" hidden="1">#REF!</definedName>
    <definedName name="Z_5BDAAFB5_409C_11D2_B4F8_444553540000_.wvu.PrintArea" localSheetId="8" hidden="1">#REF!</definedName>
    <definedName name="Z_5BDAAFB5_409C_11D2_B4F8_444553540000_.wvu.PrintArea" hidden="1">#REF!</definedName>
    <definedName name="Z_5BDAAFB6_409C_11D2_B4F8_444553540000_.wvu.PrintArea" localSheetId="4" hidden="1">#REF!</definedName>
    <definedName name="Z_5BDAAFB6_409C_11D2_B4F8_444553540000_.wvu.PrintArea" localSheetId="5" hidden="1">#REF!</definedName>
    <definedName name="Z_5BDAAFB6_409C_11D2_B4F8_444553540000_.wvu.PrintArea" localSheetId="8" hidden="1">#REF!</definedName>
    <definedName name="Z_5BDAAFB6_409C_11D2_B4F8_444553540000_.wvu.PrintArea" hidden="1">#REF!</definedName>
    <definedName name="Z_5BDAAFB7_409C_11D2_B4F8_444553540000_.wvu.PrintArea" localSheetId="4" hidden="1">#REF!</definedName>
    <definedName name="Z_5BDAAFB7_409C_11D2_B4F8_444553540000_.wvu.PrintArea" localSheetId="5" hidden="1">#REF!</definedName>
    <definedName name="Z_5BDAAFB7_409C_11D2_B4F8_444553540000_.wvu.PrintArea" localSheetId="8" hidden="1">#REF!</definedName>
    <definedName name="Z_5BDAAFB7_409C_11D2_B4F8_444553540000_.wvu.PrintArea" hidden="1">#REF!</definedName>
    <definedName name="Z_5BDAAFB8_409C_11D2_B4F8_444553540000_.wvu.PrintArea" localSheetId="4" hidden="1">#REF!</definedName>
    <definedName name="Z_5BDAAFB8_409C_11D2_B4F8_444553540000_.wvu.PrintArea" localSheetId="5" hidden="1">#REF!</definedName>
    <definedName name="Z_5BDAAFB8_409C_11D2_B4F8_444553540000_.wvu.PrintArea" localSheetId="8" hidden="1">#REF!</definedName>
    <definedName name="Z_5BDAAFB8_409C_11D2_B4F8_444553540000_.wvu.PrintArea" hidden="1">#REF!</definedName>
    <definedName name="Z_5BDAAFBA_409C_11D2_B4F8_444553540000_.wvu.PrintArea" localSheetId="4" hidden="1">#REF!</definedName>
    <definedName name="Z_5BDAAFBA_409C_11D2_B4F8_444553540000_.wvu.PrintArea" localSheetId="5" hidden="1">#REF!</definedName>
    <definedName name="Z_5BDAAFBA_409C_11D2_B4F8_444553540000_.wvu.PrintArea" localSheetId="8" hidden="1">#REF!</definedName>
    <definedName name="Z_5BDAAFBA_409C_11D2_B4F8_444553540000_.wvu.PrintArea" hidden="1">#REF!</definedName>
    <definedName name="Z_70ACAE61_1F25_11D3_B062_00104BC637D4_.wvu.Cols" localSheetId="4" hidden="1">#REF!</definedName>
    <definedName name="Z_70ACAE61_1F25_11D3_B062_00104BC637D4_.wvu.Cols" localSheetId="5" hidden="1">#REF!</definedName>
    <definedName name="Z_70ACAE61_1F25_11D3_B062_00104BC637D4_.wvu.Cols" localSheetId="8" hidden="1">#REF!</definedName>
    <definedName name="Z_70ACAE61_1F25_11D3_B062_00104BC637D4_.wvu.Cols" hidden="1">#REF!</definedName>
    <definedName name="Z_70ACAE61_1F25_11D3_B062_00104BC637D4_.wvu.PrintArea" localSheetId="4" hidden="1">#REF!</definedName>
    <definedName name="Z_70ACAE61_1F25_11D3_B062_00104BC637D4_.wvu.PrintArea" localSheetId="5" hidden="1">#REF!</definedName>
    <definedName name="Z_70ACAE61_1F25_11D3_B062_00104BC637D4_.wvu.PrintArea" localSheetId="8" hidden="1">#REF!</definedName>
    <definedName name="Z_70ACAE61_1F25_11D3_B062_00104BC637D4_.wvu.PrintArea" hidden="1">#REF!</definedName>
    <definedName name="Z_70ACAE61_1F25_11D3_B062_00104BC637D4_.wvu.PrintTitles" localSheetId="4" hidden="1">#REF!</definedName>
    <definedName name="Z_70ACAE61_1F25_11D3_B062_00104BC637D4_.wvu.PrintTitles" localSheetId="5" hidden="1">#REF!</definedName>
    <definedName name="Z_70ACAE61_1F25_11D3_B062_00104BC637D4_.wvu.PrintTitles" localSheetId="8" hidden="1">#REF!</definedName>
    <definedName name="Z_70ACAE61_1F25_11D3_B062_00104BC637D4_.wvu.PrintTitles" hidden="1">#REF!</definedName>
    <definedName name="Z_7658080C_7BC9_11D3_B504_00104BA04A22_.wvu.Cols" localSheetId="4" hidden="1">#REF!</definedName>
    <definedName name="Z_7658080C_7BC9_11D3_B504_00104BA04A22_.wvu.Cols" localSheetId="5" hidden="1">#REF!</definedName>
    <definedName name="Z_7658080C_7BC9_11D3_B504_00104BA04A22_.wvu.Cols" localSheetId="8" hidden="1">#REF!</definedName>
    <definedName name="Z_7658080C_7BC9_11D3_B504_00104BA04A22_.wvu.Cols" hidden="1">#REF!</definedName>
    <definedName name="Z_7658080C_7BC9_11D3_B504_00104BA04A22_.wvu.PrintTitles" localSheetId="4" hidden="1">#REF!</definedName>
    <definedName name="Z_7658080C_7BC9_11D3_B504_00104BA04A22_.wvu.PrintTitles" localSheetId="5" hidden="1">#REF!</definedName>
    <definedName name="Z_7658080C_7BC9_11D3_B504_00104BA04A22_.wvu.PrintTitles" localSheetId="8" hidden="1">#REF!</definedName>
    <definedName name="Z_7658080C_7BC9_11D3_B504_00104BA04A22_.wvu.PrintTitles" hidden="1">#REF!</definedName>
    <definedName name="Z_76580810_7BC9_11D3_B504_00104BA04A22_.wvu.Cols" localSheetId="4" hidden="1">#REF!</definedName>
    <definedName name="Z_76580810_7BC9_11D3_B504_00104BA04A22_.wvu.Cols" localSheetId="5" hidden="1">#REF!</definedName>
    <definedName name="Z_76580810_7BC9_11D3_B504_00104BA04A22_.wvu.Cols" localSheetId="8" hidden="1">#REF!</definedName>
    <definedName name="Z_76580810_7BC9_11D3_B504_00104BA04A22_.wvu.Cols" hidden="1">#REF!</definedName>
    <definedName name="Z_76580810_7BC9_11D3_B504_00104BA04A22_.wvu.PrintTitles" localSheetId="4" hidden="1">#REF!</definedName>
    <definedName name="Z_76580810_7BC9_11D3_B504_00104BA04A22_.wvu.PrintTitles" localSheetId="5" hidden="1">#REF!</definedName>
    <definedName name="Z_76580810_7BC9_11D3_B504_00104BA04A22_.wvu.PrintTitles" localSheetId="8" hidden="1">#REF!</definedName>
    <definedName name="Z_76580810_7BC9_11D3_B504_00104BA04A22_.wvu.PrintTitles" hidden="1">#REF!</definedName>
    <definedName name="Z_76580811_7BC9_11D3_B504_00104BA04A22_.wvu.Cols" localSheetId="4" hidden="1">#REF!</definedName>
    <definedName name="Z_76580811_7BC9_11D3_B504_00104BA04A22_.wvu.Cols" localSheetId="5" hidden="1">#REF!</definedName>
    <definedName name="Z_76580811_7BC9_11D3_B504_00104BA04A22_.wvu.Cols" localSheetId="8" hidden="1">#REF!</definedName>
    <definedName name="Z_76580811_7BC9_11D3_B504_00104BA04A22_.wvu.Cols" hidden="1">#REF!</definedName>
    <definedName name="Z_76580811_7BC9_11D3_B504_00104BA04A22_.wvu.PrintTitles" localSheetId="4" hidden="1">#REF!</definedName>
    <definedName name="Z_76580811_7BC9_11D3_B504_00104BA04A22_.wvu.PrintTitles" localSheetId="5" hidden="1">#REF!</definedName>
    <definedName name="Z_76580811_7BC9_11D3_B504_00104BA04A22_.wvu.PrintTitles" localSheetId="8" hidden="1">#REF!</definedName>
    <definedName name="Z_76580811_7BC9_11D3_B504_00104BA04A22_.wvu.PrintTitles" hidden="1">#REF!</definedName>
    <definedName name="Z_A06B1C62_597B_11D3_B504_00104BA04A22_.wvu.Cols" localSheetId="4" hidden="1">#REF!</definedName>
    <definedName name="Z_A06B1C62_597B_11D3_B504_00104BA04A22_.wvu.Cols" localSheetId="5" hidden="1">#REF!</definedName>
    <definedName name="Z_A06B1C62_597B_11D3_B504_00104BA04A22_.wvu.Cols" localSheetId="8" hidden="1">#REF!</definedName>
    <definedName name="Z_A06B1C62_597B_11D3_B504_00104BA04A22_.wvu.Cols" hidden="1">#REF!</definedName>
    <definedName name="Z_A06B1C62_597B_11D3_B504_00104BA04A22_.wvu.PrintTitles" localSheetId="4" hidden="1">#REF!</definedName>
    <definedName name="Z_A06B1C62_597B_11D3_B504_00104BA04A22_.wvu.PrintTitles" localSheetId="5" hidden="1">#REF!</definedName>
    <definedName name="Z_A06B1C62_597B_11D3_B504_00104BA04A22_.wvu.PrintTitles" localSheetId="8" hidden="1">#REF!</definedName>
    <definedName name="Z_A06B1C62_597B_11D3_B504_00104BA04A22_.wvu.PrintTitles" hidden="1">#REF!</definedName>
    <definedName name="Z_A06B1C64_597B_11D3_B504_00104BA04A22_.wvu.Cols" localSheetId="4" hidden="1">#REF!</definedName>
    <definedName name="Z_A06B1C64_597B_11D3_B504_00104BA04A22_.wvu.Cols" localSheetId="5" hidden="1">#REF!</definedName>
    <definedName name="Z_A06B1C64_597B_11D3_B504_00104BA04A22_.wvu.Cols" localSheetId="8" hidden="1">#REF!</definedName>
    <definedName name="Z_A06B1C64_597B_11D3_B504_00104BA04A22_.wvu.Cols" hidden="1">#REF!</definedName>
    <definedName name="Z_A06B1C64_597B_11D3_B504_00104BA04A22_.wvu.PrintArea" localSheetId="4" hidden="1">#REF!</definedName>
    <definedName name="Z_A06B1C64_597B_11D3_B504_00104BA04A22_.wvu.PrintArea" localSheetId="5" hidden="1">#REF!</definedName>
    <definedName name="Z_A06B1C64_597B_11D3_B504_00104BA04A22_.wvu.PrintArea" localSheetId="8" hidden="1">#REF!</definedName>
    <definedName name="Z_A06B1C64_597B_11D3_B504_00104BA04A22_.wvu.PrintArea" hidden="1">#REF!</definedName>
    <definedName name="Z_A06B1C67_597B_11D3_B504_00104BA04A22_.wvu.Cols" localSheetId="4" hidden="1">#REF!</definedName>
    <definedName name="Z_A06B1C67_597B_11D3_B504_00104BA04A22_.wvu.Cols" localSheetId="5" hidden="1">#REF!</definedName>
    <definedName name="Z_A06B1C67_597B_11D3_B504_00104BA04A22_.wvu.Cols" localSheetId="8" hidden="1">#REF!</definedName>
    <definedName name="Z_A06B1C67_597B_11D3_B504_00104BA04A22_.wvu.Cols" hidden="1">#REF!</definedName>
    <definedName name="Z_A06B1C67_597B_11D3_B504_00104BA04A22_.wvu.PrintArea" localSheetId="4" hidden="1">#REF!</definedName>
    <definedName name="Z_A06B1C67_597B_11D3_B504_00104BA04A22_.wvu.PrintArea" localSheetId="5" hidden="1">#REF!</definedName>
    <definedName name="Z_A06B1C67_597B_11D3_B504_00104BA04A22_.wvu.PrintArea" localSheetId="8" hidden="1">#REF!</definedName>
    <definedName name="Z_A06B1C67_597B_11D3_B504_00104BA04A22_.wvu.PrintArea" hidden="1">#REF!</definedName>
    <definedName name="Z_A06B1C89_597B_11D3_B504_00104BA04A22_.wvu.Cols" localSheetId="4" hidden="1">#REF!</definedName>
    <definedName name="Z_A06B1C89_597B_11D3_B504_00104BA04A22_.wvu.Cols" localSheetId="5" hidden="1">#REF!</definedName>
    <definedName name="Z_A06B1C89_597B_11D3_B504_00104BA04A22_.wvu.Cols" localSheetId="8" hidden="1">#REF!</definedName>
    <definedName name="Z_A06B1C89_597B_11D3_B504_00104BA04A22_.wvu.Cols" hidden="1">#REF!</definedName>
    <definedName name="Z_A06B1C89_597B_11D3_B504_00104BA04A22_.wvu.PrintTitles" localSheetId="4" hidden="1">#REF!</definedName>
    <definedName name="Z_A06B1C89_597B_11D3_B504_00104BA04A22_.wvu.PrintTitles" localSheetId="5" hidden="1">#REF!</definedName>
    <definedName name="Z_A06B1C89_597B_11D3_B504_00104BA04A22_.wvu.PrintTitles" localSheetId="8" hidden="1">#REF!</definedName>
    <definedName name="Z_A06B1C89_597B_11D3_B504_00104BA04A22_.wvu.PrintTitles" hidden="1">#REF!</definedName>
    <definedName name="Z_CBC7B5E4_57B0_11D3_B504_444553540000_.wvu.Cols" localSheetId="4" hidden="1">#REF!</definedName>
    <definedName name="Z_CBC7B5E4_57B0_11D3_B504_444553540000_.wvu.Cols" localSheetId="5" hidden="1">#REF!</definedName>
    <definedName name="Z_CBC7B5E4_57B0_11D3_B504_444553540000_.wvu.Cols" localSheetId="8" hidden="1">#REF!</definedName>
    <definedName name="Z_CBC7B5E4_57B0_11D3_B504_444553540000_.wvu.Cols" hidden="1">#REF!</definedName>
    <definedName name="Z_CBC7B5E4_57B0_11D3_B504_444553540000_.wvu.PrintArea" localSheetId="4" hidden="1">#REF!</definedName>
    <definedName name="Z_CBC7B5E4_57B0_11D3_B504_444553540000_.wvu.PrintArea" localSheetId="5" hidden="1">#REF!</definedName>
    <definedName name="Z_CBC7B5E4_57B0_11D3_B504_444553540000_.wvu.PrintArea" localSheetId="8" hidden="1">#REF!</definedName>
    <definedName name="Z_CBC7B5E4_57B0_11D3_B504_444553540000_.wvu.PrintArea" hidden="1">#REF!</definedName>
    <definedName name="Z_CBC7B5E5_57B0_11D3_B504_444553540000_.wvu.Cols" localSheetId="4" hidden="1">#REF!</definedName>
    <definedName name="Z_CBC7B5E5_57B0_11D3_B504_444553540000_.wvu.Cols" localSheetId="5" hidden="1">#REF!</definedName>
    <definedName name="Z_CBC7B5E5_57B0_11D3_B504_444553540000_.wvu.Cols" localSheetId="8" hidden="1">#REF!</definedName>
    <definedName name="Z_CBC7B5E5_57B0_11D3_B504_444553540000_.wvu.Cols" hidden="1">#REF!</definedName>
    <definedName name="Z_CBC7B5E5_57B0_11D3_B504_444553540000_.wvu.PrintArea" localSheetId="4" hidden="1">#REF!</definedName>
    <definedName name="Z_CBC7B5E5_57B0_11D3_B504_444553540000_.wvu.PrintArea" localSheetId="5" hidden="1">#REF!</definedName>
    <definedName name="Z_CBC7B5E5_57B0_11D3_B504_444553540000_.wvu.PrintArea" localSheetId="8" hidden="1">#REF!</definedName>
    <definedName name="Z_CBC7B5E5_57B0_11D3_B504_444553540000_.wvu.PrintArea" hidden="1">#REF!</definedName>
    <definedName name="Z_CBC7B5E6_57B0_11D3_B504_444553540000_.wvu.Cols" localSheetId="4" hidden="1">#REF!</definedName>
    <definedName name="Z_CBC7B5E6_57B0_11D3_B504_444553540000_.wvu.Cols" localSheetId="5" hidden="1">#REF!</definedName>
    <definedName name="Z_CBC7B5E6_57B0_11D3_B504_444553540000_.wvu.Cols" localSheetId="8" hidden="1">#REF!</definedName>
    <definedName name="Z_CBC7B5E6_57B0_11D3_B504_444553540000_.wvu.Cols" hidden="1">#REF!</definedName>
    <definedName name="Z_CBC7B5E6_57B0_11D3_B504_444553540000_.wvu.PrintArea" localSheetId="4" hidden="1">#REF!</definedName>
    <definedName name="Z_CBC7B5E6_57B0_11D3_B504_444553540000_.wvu.PrintArea" localSheetId="5" hidden="1">#REF!</definedName>
    <definedName name="Z_CBC7B5E6_57B0_11D3_B504_444553540000_.wvu.PrintArea" localSheetId="8" hidden="1">#REF!</definedName>
    <definedName name="Z_CBC7B5E6_57B0_11D3_B504_444553540000_.wvu.PrintArea" hidden="1">#REF!</definedName>
    <definedName name="Z_CBC7B5E9_57B0_11D3_B504_444553540000_.wvu.Cols" localSheetId="4" hidden="1">#REF!</definedName>
    <definedName name="Z_CBC7B5E9_57B0_11D3_B504_444553540000_.wvu.Cols" localSheetId="5" hidden="1">#REF!</definedName>
    <definedName name="Z_CBC7B5E9_57B0_11D3_B504_444553540000_.wvu.Cols" localSheetId="8" hidden="1">#REF!</definedName>
    <definedName name="Z_CBC7B5E9_57B0_11D3_B504_444553540000_.wvu.Cols" hidden="1">#REF!</definedName>
    <definedName name="Z_CBC7B5E9_57B0_11D3_B504_444553540000_.wvu.PrintTitles" localSheetId="4" hidden="1">#REF!</definedName>
    <definedName name="Z_CBC7B5E9_57B0_11D3_B504_444553540000_.wvu.PrintTitles" localSheetId="5" hidden="1">#REF!</definedName>
    <definedName name="Z_CBC7B5E9_57B0_11D3_B504_444553540000_.wvu.PrintTitles" localSheetId="8" hidden="1">#REF!</definedName>
    <definedName name="Z_CBC7B5E9_57B0_11D3_B504_444553540000_.wvu.PrintTitle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4" i="18" l="1"/>
  <c r="N114" i="18"/>
  <c r="M114" i="18"/>
  <c r="L114" i="18"/>
  <c r="K114" i="18"/>
  <c r="J114" i="18"/>
  <c r="I114" i="18"/>
  <c r="H114" i="18"/>
  <c r="G114" i="18"/>
  <c r="F114" i="18"/>
  <c r="E114" i="18"/>
  <c r="B99" i="18"/>
  <c r="B100" i="18" s="1"/>
  <c r="O85" i="18"/>
  <c r="N85" i="18"/>
  <c r="M85" i="18"/>
  <c r="L85" i="18"/>
  <c r="K85" i="18"/>
  <c r="J85" i="18"/>
  <c r="I85" i="18"/>
  <c r="H85" i="18"/>
  <c r="G85" i="18"/>
  <c r="F85" i="18"/>
  <c r="E85" i="18"/>
  <c r="B70" i="18"/>
  <c r="O56" i="18"/>
  <c r="N56" i="18"/>
  <c r="M56" i="18"/>
  <c r="L56" i="18"/>
  <c r="K56" i="18"/>
  <c r="J56" i="18"/>
  <c r="I56" i="18"/>
  <c r="H56" i="18"/>
  <c r="G56" i="18"/>
  <c r="F56" i="18"/>
  <c r="E56" i="18"/>
  <c r="B41" i="18"/>
  <c r="O27" i="18"/>
  <c r="N27" i="18"/>
  <c r="M27" i="18"/>
  <c r="L27" i="18"/>
  <c r="K27" i="18"/>
  <c r="J27" i="18"/>
  <c r="I27" i="18"/>
  <c r="H27" i="18"/>
  <c r="G27" i="18"/>
  <c r="F27" i="18"/>
  <c r="E27" i="18"/>
  <c r="B7" i="18"/>
  <c r="B101" i="18" l="1"/>
  <c r="B71" i="18"/>
  <c r="B8" i="18"/>
  <c r="B42" i="18"/>
  <c r="B102" i="18" l="1"/>
  <c r="B72" i="18"/>
  <c r="B9" i="18"/>
  <c r="B43" i="18"/>
  <c r="B103" i="18" l="1"/>
  <c r="B10" i="18"/>
  <c r="B73" i="18"/>
  <c r="B44" i="18"/>
  <c r="B11" i="18"/>
  <c r="B104" i="18" l="1"/>
  <c r="B74" i="18"/>
  <c r="B45" i="18"/>
  <c r="B12" i="18"/>
  <c r="B105" i="18" l="1"/>
  <c r="B75" i="18"/>
  <c r="B46" i="18"/>
  <c r="B13" i="18"/>
  <c r="B106" i="18" l="1"/>
  <c r="B76" i="18"/>
  <c r="B47" i="18"/>
  <c r="B14" i="18"/>
  <c r="B107" i="18" l="1"/>
  <c r="B77" i="18"/>
  <c r="B48" i="18"/>
  <c r="B15" i="18"/>
  <c r="M108" i="18" l="1"/>
  <c r="I108" i="18"/>
  <c r="L108" i="18"/>
  <c r="J108" i="18"/>
  <c r="K108" i="18"/>
  <c r="H108" i="18"/>
  <c r="B109" i="18"/>
  <c r="G108" i="18"/>
  <c r="F108" i="18"/>
  <c r="E108" i="18"/>
  <c r="O108" i="18"/>
  <c r="N108" i="18"/>
  <c r="B78" i="18"/>
  <c r="B49" i="18"/>
  <c r="B17" i="18"/>
  <c r="J16" i="18"/>
  <c r="F16" i="18"/>
  <c r="E16" i="18"/>
  <c r="O16" i="18"/>
  <c r="M16" i="18"/>
  <c r="I16" i="18"/>
  <c r="H16" i="18"/>
  <c r="G16" i="18"/>
  <c r="N16" i="18"/>
  <c r="L16" i="18"/>
  <c r="K16" i="18"/>
  <c r="B110" i="18" l="1"/>
  <c r="L79" i="18"/>
  <c r="E79" i="18"/>
  <c r="O79" i="18"/>
  <c r="K79" i="18"/>
  <c r="F79" i="18"/>
  <c r="J79" i="18"/>
  <c r="I79" i="18"/>
  <c r="H79" i="18"/>
  <c r="G79" i="18"/>
  <c r="B80" i="18"/>
  <c r="M79" i="18"/>
  <c r="N79" i="18"/>
  <c r="L50" i="18"/>
  <c r="K50" i="18"/>
  <c r="J50" i="18"/>
  <c r="I50" i="18"/>
  <c r="H50" i="18"/>
  <c r="G50" i="18"/>
  <c r="N50" i="18"/>
  <c r="O50" i="18"/>
  <c r="M50" i="18"/>
  <c r="F50" i="18"/>
  <c r="B51" i="18"/>
  <c r="E50" i="18"/>
  <c r="B18" i="18"/>
  <c r="B111" i="18" l="1"/>
  <c r="B81" i="18"/>
  <c r="B52" i="18"/>
  <c r="B19" i="18"/>
  <c r="B112" i="18" l="1"/>
  <c r="B115" i="18" s="1"/>
  <c r="B82" i="18"/>
  <c r="B53" i="18"/>
  <c r="B20" i="18"/>
  <c r="B83" i="18" l="1"/>
  <c r="B86" i="18" s="1"/>
  <c r="B54" i="18"/>
  <c r="B57" i="18" s="1"/>
  <c r="B21" i="18"/>
  <c r="B22" i="18" l="1"/>
  <c r="O97" i="18"/>
  <c r="N97" i="18"/>
  <c r="M97" i="18"/>
  <c r="L97" i="18"/>
  <c r="K97" i="18"/>
  <c r="J97" i="18"/>
  <c r="I97" i="18"/>
  <c r="H97" i="18"/>
  <c r="G97" i="18"/>
  <c r="F97" i="18"/>
  <c r="E97" i="18"/>
  <c r="O68" i="18"/>
  <c r="N68" i="18"/>
  <c r="M68" i="18"/>
  <c r="L68" i="18"/>
  <c r="K68" i="18"/>
  <c r="J68" i="18"/>
  <c r="I68" i="18"/>
  <c r="H68" i="18"/>
  <c r="G68" i="18"/>
  <c r="F68" i="18"/>
  <c r="E68" i="18"/>
  <c r="O39" i="18"/>
  <c r="N39" i="18"/>
  <c r="M39" i="18"/>
  <c r="L39" i="18"/>
  <c r="K39" i="18"/>
  <c r="J39" i="18"/>
  <c r="I39" i="18"/>
  <c r="H39" i="18"/>
  <c r="G39" i="18"/>
  <c r="F39" i="18"/>
  <c r="E39" i="18"/>
  <c r="B23" i="18" l="1"/>
  <c r="B137" i="17"/>
  <c r="O135" i="17"/>
  <c r="N135" i="17"/>
  <c r="M135" i="17"/>
  <c r="L135" i="17"/>
  <c r="K135" i="17"/>
  <c r="J135" i="17"/>
  <c r="I135" i="17"/>
  <c r="H135" i="17"/>
  <c r="G135" i="17"/>
  <c r="F135" i="17"/>
  <c r="E135" i="17"/>
  <c r="B116" i="17"/>
  <c r="B95" i="17"/>
  <c r="B96" i="17" s="1"/>
  <c r="B74" i="17"/>
  <c r="B53" i="17"/>
  <c r="B32" i="17"/>
  <c r="B7" i="17"/>
  <c r="B24" i="18" l="1"/>
  <c r="B28" i="18" s="1"/>
  <c r="B138" i="17"/>
  <c r="B117" i="17"/>
  <c r="B97" i="17"/>
  <c r="B75" i="17"/>
  <c r="B54" i="17"/>
  <c r="B33" i="17"/>
  <c r="B8" i="17"/>
  <c r="B29" i="18" l="1"/>
  <c r="B118" i="17"/>
  <c r="B139" i="17"/>
  <c r="B98" i="17"/>
  <c r="B76" i="17"/>
  <c r="B55" i="17"/>
  <c r="B34" i="17"/>
  <c r="B9" i="17"/>
  <c r="B116" i="18" l="1"/>
  <c r="B87" i="18"/>
  <c r="B30" i="18"/>
  <c r="B58" i="18"/>
  <c r="B119" i="17"/>
  <c r="B140" i="17"/>
  <c r="B99" i="17"/>
  <c r="B77" i="17"/>
  <c r="B56" i="17"/>
  <c r="B35" i="17"/>
  <c r="B10" i="17"/>
  <c r="B117" i="18" l="1"/>
  <c r="B31" i="18"/>
  <c r="B59" i="18"/>
  <c r="B88" i="18"/>
  <c r="B120" i="17"/>
  <c r="B121" i="17" s="1"/>
  <c r="B141" i="17"/>
  <c r="B100" i="17"/>
  <c r="B78" i="17"/>
  <c r="B57" i="17"/>
  <c r="B36" i="17"/>
  <c r="B11" i="17"/>
  <c r="B118" i="18" l="1"/>
  <c r="B32" i="18"/>
  <c r="B89" i="18"/>
  <c r="B60" i="18"/>
  <c r="B142" i="17"/>
  <c r="B122" i="17"/>
  <c r="B101" i="17"/>
  <c r="B79" i="17"/>
  <c r="B58" i="17"/>
  <c r="B37" i="17"/>
  <c r="B12" i="17"/>
  <c r="B119" i="18" l="1"/>
  <c r="B90" i="18"/>
  <c r="B33" i="18"/>
  <c r="B61" i="18"/>
  <c r="B143" i="17"/>
  <c r="B123" i="17"/>
  <c r="B102" i="17"/>
  <c r="B80" i="17"/>
  <c r="B59" i="17"/>
  <c r="B38" i="17"/>
  <c r="B13" i="17"/>
  <c r="B120" i="18" l="1"/>
  <c r="B62" i="18"/>
  <c r="B91" i="18"/>
  <c r="B34" i="18"/>
  <c r="B144" i="17"/>
  <c r="B124" i="17"/>
  <c r="B103" i="17"/>
  <c r="B81" i="17"/>
  <c r="B60" i="17"/>
  <c r="B39" i="17"/>
  <c r="B14" i="17"/>
  <c r="B121" i="18" l="1"/>
  <c r="B63" i="18"/>
  <c r="B92" i="18"/>
  <c r="B35" i="18"/>
  <c r="B145" i="17"/>
  <c r="B125" i="17"/>
  <c r="B104" i="17"/>
  <c r="B82" i="17"/>
  <c r="B61" i="17"/>
  <c r="B40" i="17"/>
  <c r="B15" i="17"/>
  <c r="B122" i="18" l="1"/>
  <c r="B93" i="18"/>
  <c r="B64" i="18"/>
  <c r="B36" i="18"/>
  <c r="B146" i="17"/>
  <c r="B126" i="17"/>
  <c r="B105" i="17"/>
  <c r="B83" i="17"/>
  <c r="B62" i="17"/>
  <c r="B41" i="17"/>
  <c r="B16" i="17"/>
  <c r="B123" i="18" l="1"/>
  <c r="B94" i="18"/>
  <c r="B65" i="18"/>
  <c r="B147" i="17"/>
  <c r="O127" i="17"/>
  <c r="N127" i="17"/>
  <c r="H127" i="17"/>
  <c r="F127" i="17"/>
  <c r="M127" i="17"/>
  <c r="L127" i="17"/>
  <c r="K127" i="17"/>
  <c r="G127" i="17"/>
  <c r="B128" i="17"/>
  <c r="J127" i="17"/>
  <c r="I127" i="17"/>
  <c r="E127" i="17"/>
  <c r="O106" i="17"/>
  <c r="N106" i="17"/>
  <c r="M106" i="17"/>
  <c r="J106" i="17"/>
  <c r="L106" i="17"/>
  <c r="K106" i="17"/>
  <c r="I106" i="17"/>
  <c r="E106" i="17"/>
  <c r="G106" i="17"/>
  <c r="F106" i="17"/>
  <c r="B107" i="17"/>
  <c r="H106" i="17"/>
  <c r="B84" i="17"/>
  <c r="B63" i="17"/>
  <c r="B42" i="17"/>
  <c r="B17" i="17"/>
  <c r="O148" i="17" l="1"/>
  <c r="N148" i="17"/>
  <c r="G148" i="17"/>
  <c r="M148" i="17"/>
  <c r="I148" i="17"/>
  <c r="L148" i="17"/>
  <c r="K148" i="17"/>
  <c r="H148" i="17"/>
  <c r="F148" i="17"/>
  <c r="E148" i="17"/>
  <c r="B149" i="17"/>
  <c r="J148" i="17"/>
  <c r="B129" i="17"/>
  <c r="B108" i="17"/>
  <c r="O85" i="17"/>
  <c r="K85" i="17"/>
  <c r="J85" i="17"/>
  <c r="I85" i="17"/>
  <c r="N85" i="17"/>
  <c r="E85" i="17"/>
  <c r="M85" i="17"/>
  <c r="B86" i="17"/>
  <c r="L85" i="17"/>
  <c r="H85" i="17"/>
  <c r="G85" i="17"/>
  <c r="F85" i="17"/>
  <c r="O64" i="17"/>
  <c r="N64" i="17"/>
  <c r="F64" i="17"/>
  <c r="B65" i="17"/>
  <c r="M64" i="17"/>
  <c r="L64" i="17"/>
  <c r="K64" i="17"/>
  <c r="E64" i="17"/>
  <c r="J64" i="17"/>
  <c r="H64" i="17"/>
  <c r="G64" i="17"/>
  <c r="I64" i="17"/>
  <c r="O43" i="17"/>
  <c r="L43" i="17"/>
  <c r="N43" i="17"/>
  <c r="M43" i="17"/>
  <c r="K43" i="17"/>
  <c r="B44" i="17"/>
  <c r="J43" i="17"/>
  <c r="I43" i="17"/>
  <c r="H43" i="17"/>
  <c r="G43" i="17"/>
  <c r="F43" i="17"/>
  <c r="E43" i="17"/>
  <c r="B19" i="17"/>
  <c r="I18" i="17"/>
  <c r="F18" i="17"/>
  <c r="E18" i="17"/>
  <c r="H18" i="17"/>
  <c r="G18" i="17"/>
  <c r="O18" i="17"/>
  <c r="N18" i="17"/>
  <c r="M18" i="17"/>
  <c r="L18" i="17"/>
  <c r="K18" i="17"/>
  <c r="J18" i="17"/>
  <c r="B150" i="17" l="1"/>
  <c r="B130" i="17"/>
  <c r="B109" i="17"/>
  <c r="B87" i="17"/>
  <c r="B66" i="17"/>
  <c r="B45" i="17"/>
  <c r="B20" i="17"/>
  <c r="B151" i="17" l="1"/>
  <c r="B131" i="17"/>
  <c r="B110" i="17"/>
  <c r="B88" i="17"/>
  <c r="B67" i="17"/>
  <c r="B46" i="17"/>
  <c r="B21" i="17"/>
  <c r="B152" i="17" l="1"/>
  <c r="B132" i="17"/>
  <c r="B111" i="17"/>
  <c r="B89" i="17"/>
  <c r="B68" i="17"/>
  <c r="B47" i="17"/>
  <c r="B22" i="17"/>
  <c r="B153" i="17" l="1"/>
  <c r="B90" i="17"/>
  <c r="B69" i="17"/>
  <c r="B48" i="17"/>
  <c r="B23" i="17"/>
  <c r="B154" i="17" l="1"/>
  <c r="B24" i="17"/>
  <c r="B25" i="17" l="1"/>
  <c r="B26" i="17" l="1"/>
  <c r="B27" i="17" l="1"/>
  <c r="O114" i="17" l="1"/>
  <c r="N114" i="17"/>
  <c r="M114" i="17"/>
  <c r="L114" i="17"/>
  <c r="K114" i="17"/>
  <c r="J114" i="17"/>
  <c r="I114" i="17"/>
  <c r="H114" i="17"/>
  <c r="G114" i="17"/>
  <c r="F114" i="17"/>
  <c r="E114" i="17"/>
  <c r="O93" i="17"/>
  <c r="N93" i="17"/>
  <c r="M93" i="17"/>
  <c r="L93" i="17"/>
  <c r="K93" i="17"/>
  <c r="J93" i="17"/>
  <c r="I93" i="17"/>
  <c r="H93" i="17"/>
  <c r="G93" i="17"/>
  <c r="F93" i="17"/>
  <c r="E93" i="17"/>
  <c r="O72" i="17"/>
  <c r="N72" i="17"/>
  <c r="M72" i="17"/>
  <c r="L72" i="17"/>
  <c r="K72" i="17"/>
  <c r="J72" i="17"/>
  <c r="I72" i="17"/>
  <c r="H72" i="17"/>
  <c r="G72" i="17"/>
  <c r="F72" i="17"/>
  <c r="E72" i="17"/>
  <c r="O51" i="17"/>
  <c r="N51" i="17"/>
  <c r="M51" i="17"/>
  <c r="L51" i="17"/>
  <c r="K51" i="17"/>
  <c r="J51" i="17"/>
  <c r="I51" i="17"/>
  <c r="H51" i="17"/>
  <c r="G51" i="17"/>
  <c r="F51" i="17"/>
  <c r="E51" i="17"/>
  <c r="O30" i="17"/>
  <c r="N30" i="17"/>
  <c r="M30" i="17"/>
  <c r="L30" i="17"/>
  <c r="K30" i="17"/>
  <c r="J30" i="17"/>
  <c r="I30" i="17"/>
  <c r="H30" i="17"/>
  <c r="G30" i="17"/>
  <c r="F30" i="17"/>
  <c r="E30" i="17"/>
  <c r="AG62" i="2" l="1"/>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E62" i="2"/>
  <c r="D62" i="2"/>
  <c r="C62" i="2"/>
  <c r="M64" i="2" l="1"/>
  <c r="M71" i="2" s="1"/>
  <c r="N64" i="2"/>
  <c r="N71" i="2" s="1"/>
  <c r="J64" i="2"/>
  <c r="J71" i="2" s="1"/>
  <c r="C64" i="2"/>
  <c r="C71" i="2" s="1"/>
  <c r="O64" i="2"/>
  <c r="O71" i="2" s="1"/>
  <c r="L64" i="2"/>
  <c r="L71" i="2" s="1"/>
  <c r="E64" i="2"/>
  <c r="E71" i="2" s="1"/>
  <c r="Q64" i="2"/>
  <c r="Q71" i="2" s="1"/>
  <c r="D64" i="2"/>
  <c r="D71" i="2" s="1"/>
  <c r="P64" i="2"/>
  <c r="P71" i="2" s="1"/>
  <c r="F64" i="2"/>
  <c r="F71" i="2" s="1"/>
  <c r="G64" i="2"/>
  <c r="G71" i="2" s="1"/>
  <c r="H64" i="2"/>
  <c r="H71" i="2" s="1"/>
  <c r="AE64" i="2"/>
  <c r="AE71" i="2" s="1"/>
  <c r="I64" i="2"/>
  <c r="I71" i="2" s="1"/>
  <c r="AG64" i="2"/>
  <c r="AG71" i="2" s="1"/>
  <c r="K64" i="2"/>
  <c r="K71" i="2" s="1"/>
  <c r="J36" i="2"/>
  <c r="H36" i="2"/>
  <c r="K36" i="2"/>
  <c r="I36" i="2"/>
  <c r="AG36" i="2"/>
  <c r="N36" i="2"/>
  <c r="L36" i="2"/>
  <c r="C36" i="2"/>
  <c r="M36" i="2"/>
  <c r="D36" i="2"/>
  <c r="Q36" i="2"/>
  <c r="F36" i="2"/>
  <c r="O36" i="2"/>
  <c r="P36" i="2"/>
  <c r="E36" i="2"/>
  <c r="G36" i="2"/>
  <c r="AE36" i="2"/>
  <c r="AG43" i="2" l="1"/>
  <c r="AG53" i="2" s="1"/>
  <c r="U4" i="11"/>
  <c r="AG34" i="2"/>
  <c r="AG24" i="2"/>
  <c r="AI27" i="3"/>
  <c r="AI19" i="3"/>
  <c r="AI12" i="3"/>
  <c r="AI114" i="1"/>
  <c r="AI101" i="1"/>
  <c r="AI85" i="1"/>
  <c r="AI65" i="1"/>
  <c r="AI45" i="1"/>
  <c r="AI25" i="1"/>
  <c r="AG43" i="7"/>
  <c r="AG37" i="7"/>
  <c r="AG27" i="7"/>
  <c r="AG17" i="7"/>
  <c r="U14" i="9" l="1"/>
  <c r="U59" i="9"/>
  <c r="U28" i="9"/>
  <c r="U45" i="9"/>
  <c r="U66" i="9"/>
  <c r="U30" i="9" l="1"/>
  <c r="U61" i="9"/>
  <c r="U68" i="9" s="1"/>
  <c r="AF34" i="2" l="1"/>
  <c r="AF24" i="2"/>
  <c r="AH27" i="3"/>
  <c r="AH19" i="3"/>
  <c r="AH12" i="3"/>
  <c r="AH114" i="1"/>
  <c r="AH101" i="1"/>
  <c r="AH85" i="1"/>
  <c r="AH65" i="1"/>
  <c r="AH45" i="1"/>
  <c r="AH25" i="1"/>
  <c r="AF43" i="7"/>
  <c r="AF37" i="7"/>
  <c r="AF27" i="7"/>
  <c r="AF17" i="7"/>
  <c r="T66" i="9" l="1"/>
  <c r="T28" i="9"/>
  <c r="T59" i="9"/>
  <c r="T14" i="9"/>
  <c r="T45" i="9"/>
  <c r="T30" i="9" l="1"/>
  <c r="T61" i="9"/>
  <c r="T68" i="9" s="1"/>
  <c r="AE34" i="2" l="1"/>
  <c r="AE24" i="2"/>
  <c r="AG27" i="3"/>
  <c r="AG19" i="3"/>
  <c r="AG12" i="3"/>
  <c r="AG114" i="1"/>
  <c r="AG101" i="1"/>
  <c r="AG85" i="1"/>
  <c r="AG65" i="1"/>
  <c r="AG45" i="1"/>
  <c r="AG25" i="1"/>
  <c r="AE43" i="7"/>
  <c r="AE37" i="7"/>
  <c r="AE27" i="7"/>
  <c r="AE17" i="7"/>
  <c r="AE43" i="2" l="1"/>
  <c r="AE53" i="2" s="1"/>
  <c r="S4" i="11" l="1"/>
  <c r="S66" i="9"/>
  <c r="AD34" i="2"/>
  <c r="AD24" i="2"/>
  <c r="AF27" i="3"/>
  <c r="AF19" i="3"/>
  <c r="AF12" i="3"/>
  <c r="AF114" i="1"/>
  <c r="AF101" i="1"/>
  <c r="AF85" i="1"/>
  <c r="AF65" i="1"/>
  <c r="AF45" i="1"/>
  <c r="AF25" i="1"/>
  <c r="AD43" i="7"/>
  <c r="AD37" i="7"/>
  <c r="AD27" i="7"/>
  <c r="AD17" i="7"/>
  <c r="S45" i="9" l="1"/>
  <c r="S14" i="9"/>
  <c r="S28" i="9"/>
  <c r="S59" i="9"/>
  <c r="S30" i="9" l="1"/>
  <c r="S61" i="9"/>
  <c r="S68" i="9" s="1"/>
  <c r="R4" i="11"/>
  <c r="AC34" i="2"/>
  <c r="AC24" i="2"/>
  <c r="AE27" i="3"/>
  <c r="AE19" i="3"/>
  <c r="AE12" i="3"/>
  <c r="AE114" i="1"/>
  <c r="AE101" i="1"/>
  <c r="AE85" i="1"/>
  <c r="AE65" i="1"/>
  <c r="AE45" i="1"/>
  <c r="AE25" i="1"/>
  <c r="AC43" i="7"/>
  <c r="AC37" i="7"/>
  <c r="AC27" i="7"/>
  <c r="AC17" i="7"/>
  <c r="R66" i="9" l="1"/>
  <c r="R59" i="9"/>
  <c r="R45" i="9"/>
  <c r="R28" i="9"/>
  <c r="R14" i="9"/>
  <c r="R61" i="9" l="1"/>
  <c r="R68" i="9" s="1"/>
  <c r="R30" i="9"/>
  <c r="Q66" i="9" l="1"/>
  <c r="Q45" i="9"/>
  <c r="Q4" i="11"/>
  <c r="AB34" i="2"/>
  <c r="AB24" i="2"/>
  <c r="AD27" i="3"/>
  <c r="AD19" i="3"/>
  <c r="AD12" i="3"/>
  <c r="AD114" i="1"/>
  <c r="AD101" i="1"/>
  <c r="AD85" i="1"/>
  <c r="AD65" i="1"/>
  <c r="AD45" i="1"/>
  <c r="AD25" i="1"/>
  <c r="AB43" i="7"/>
  <c r="AB37" i="7"/>
  <c r="AB27" i="7"/>
  <c r="AB17" i="7"/>
  <c r="Q59" i="9" l="1"/>
  <c r="Q61" i="9" s="1"/>
  <c r="Q68" i="9" s="1"/>
  <c r="Q28" i="9"/>
  <c r="Q14" i="9"/>
  <c r="Q30" i="9" l="1"/>
  <c r="P66" i="9"/>
  <c r="AA34" i="2"/>
  <c r="AA24" i="2"/>
  <c r="Z34" i="2"/>
  <c r="Z24" i="2"/>
  <c r="AC27" i="3"/>
  <c r="AC19" i="3"/>
  <c r="AC12" i="3"/>
  <c r="AB27" i="3"/>
  <c r="AB19" i="3"/>
  <c r="AB12" i="3"/>
  <c r="AC114" i="1"/>
  <c r="AC101" i="1"/>
  <c r="AC85" i="1"/>
  <c r="AC65" i="1"/>
  <c r="AC45" i="1"/>
  <c r="AC25" i="1"/>
  <c r="AB114" i="1"/>
  <c r="AB101" i="1"/>
  <c r="AB85" i="1"/>
  <c r="AB65" i="1"/>
  <c r="AB45" i="1"/>
  <c r="AB25" i="1"/>
  <c r="AA43" i="7"/>
  <c r="AA37" i="7"/>
  <c r="AA27" i="7"/>
  <c r="AA17" i="7"/>
  <c r="Z43" i="7"/>
  <c r="Z37" i="7"/>
  <c r="Z27" i="7"/>
  <c r="Z17" i="7"/>
  <c r="P59" i="9" l="1"/>
  <c r="P45" i="9"/>
  <c r="P28" i="9"/>
  <c r="P14" i="9"/>
  <c r="P61" i="9" l="1"/>
  <c r="P68" i="9" s="1"/>
  <c r="P30" i="9"/>
  <c r="O4" i="11" l="1"/>
  <c r="N4" i="11"/>
  <c r="M4" i="11"/>
  <c r="K4" i="11"/>
  <c r="J4" i="11"/>
  <c r="I4" i="11"/>
  <c r="G4" i="11"/>
  <c r="F4" i="11"/>
  <c r="E4" i="11"/>
  <c r="N66" i="9"/>
  <c r="I66" i="9"/>
  <c r="D66" i="9"/>
  <c r="Y34" i="2"/>
  <c r="X34" i="2"/>
  <c r="W34" i="2"/>
  <c r="V34" i="2"/>
  <c r="U34" i="2"/>
  <c r="T34" i="2"/>
  <c r="S34" i="2"/>
  <c r="R34" i="2"/>
  <c r="Q34" i="2"/>
  <c r="P34" i="2"/>
  <c r="O34" i="2"/>
  <c r="N34" i="2"/>
  <c r="M34" i="2"/>
  <c r="L34" i="2"/>
  <c r="K34" i="2"/>
  <c r="J34" i="2"/>
  <c r="I34" i="2"/>
  <c r="H34" i="2"/>
  <c r="G34" i="2"/>
  <c r="F34" i="2"/>
  <c r="E34" i="2"/>
  <c r="D34" i="2"/>
  <c r="C34" i="2"/>
  <c r="Y24" i="2"/>
  <c r="X24" i="2"/>
  <c r="W24" i="2"/>
  <c r="V24" i="2"/>
  <c r="U24" i="2"/>
  <c r="T24" i="2"/>
  <c r="S24" i="2"/>
  <c r="R24" i="2"/>
  <c r="Q24" i="2"/>
  <c r="P24" i="2"/>
  <c r="O24" i="2"/>
  <c r="N24" i="2"/>
  <c r="M24" i="2"/>
  <c r="L24" i="2"/>
  <c r="K24" i="2"/>
  <c r="J24" i="2"/>
  <c r="I24" i="2"/>
  <c r="H24" i="2"/>
  <c r="G24" i="2"/>
  <c r="F24" i="2"/>
  <c r="E24" i="2"/>
  <c r="D24" i="2"/>
  <c r="C24" i="2"/>
  <c r="AA27" i="3"/>
  <c r="Z27" i="3"/>
  <c r="Y27" i="3"/>
  <c r="X27" i="3"/>
  <c r="W27" i="3"/>
  <c r="V27" i="3"/>
  <c r="U27" i="3"/>
  <c r="T27" i="3"/>
  <c r="S27" i="3"/>
  <c r="R27" i="3"/>
  <c r="Q27" i="3"/>
  <c r="P27" i="3"/>
  <c r="O27" i="3"/>
  <c r="N27" i="3"/>
  <c r="M27" i="3"/>
  <c r="L27" i="3"/>
  <c r="K27" i="3"/>
  <c r="J27" i="3"/>
  <c r="I27" i="3"/>
  <c r="H27" i="3"/>
  <c r="G27" i="3"/>
  <c r="F27" i="3"/>
  <c r="E27" i="3"/>
  <c r="AA19" i="3"/>
  <c r="Z19" i="3"/>
  <c r="Y19" i="3"/>
  <c r="X19" i="3"/>
  <c r="W19" i="3"/>
  <c r="V19" i="3"/>
  <c r="U19" i="3"/>
  <c r="T19" i="3"/>
  <c r="S19" i="3"/>
  <c r="R19" i="3"/>
  <c r="Q19" i="3"/>
  <c r="P19" i="3"/>
  <c r="O19" i="3"/>
  <c r="N19" i="3"/>
  <c r="M19" i="3"/>
  <c r="L19" i="3"/>
  <c r="K19" i="3"/>
  <c r="J19" i="3"/>
  <c r="I19" i="3"/>
  <c r="H19" i="3"/>
  <c r="G19" i="3"/>
  <c r="F19" i="3"/>
  <c r="E19" i="3"/>
  <c r="AA12" i="3"/>
  <c r="Z12" i="3"/>
  <c r="Y12" i="3"/>
  <c r="X12" i="3"/>
  <c r="W12" i="3"/>
  <c r="V12" i="3"/>
  <c r="U12" i="3"/>
  <c r="T12" i="3"/>
  <c r="S12" i="3"/>
  <c r="R12" i="3"/>
  <c r="Q12" i="3"/>
  <c r="P12" i="3"/>
  <c r="O12" i="3"/>
  <c r="N12" i="3"/>
  <c r="M12" i="3"/>
  <c r="L12" i="3"/>
  <c r="K12" i="3"/>
  <c r="J12" i="3"/>
  <c r="I12" i="3"/>
  <c r="H12" i="3"/>
  <c r="G12" i="3"/>
  <c r="F12" i="3"/>
  <c r="E12" i="3"/>
  <c r="AA114" i="1"/>
  <c r="Z114" i="1"/>
  <c r="Y114" i="1"/>
  <c r="X114" i="1"/>
  <c r="W114" i="1"/>
  <c r="V114" i="1"/>
  <c r="U114" i="1"/>
  <c r="T114" i="1"/>
  <c r="S114" i="1"/>
  <c r="R114" i="1"/>
  <c r="Q114" i="1"/>
  <c r="P114" i="1"/>
  <c r="O114" i="1"/>
  <c r="N114" i="1"/>
  <c r="M114" i="1"/>
  <c r="L114" i="1"/>
  <c r="K114" i="1"/>
  <c r="J114" i="1"/>
  <c r="I114" i="1"/>
  <c r="H114" i="1"/>
  <c r="G114" i="1"/>
  <c r="F114" i="1"/>
  <c r="E114" i="1"/>
  <c r="AA101" i="1"/>
  <c r="Z101" i="1"/>
  <c r="Y101" i="1"/>
  <c r="X101" i="1"/>
  <c r="W101" i="1"/>
  <c r="V101" i="1"/>
  <c r="U101" i="1"/>
  <c r="T101" i="1"/>
  <c r="S101" i="1"/>
  <c r="R101" i="1"/>
  <c r="Q101" i="1"/>
  <c r="P101" i="1"/>
  <c r="O101" i="1"/>
  <c r="N101" i="1"/>
  <c r="M101" i="1"/>
  <c r="L101" i="1"/>
  <c r="K101" i="1"/>
  <c r="J101" i="1"/>
  <c r="I101" i="1"/>
  <c r="H101" i="1"/>
  <c r="G101" i="1"/>
  <c r="F101" i="1"/>
  <c r="E101" i="1"/>
  <c r="AA85" i="1"/>
  <c r="Z85" i="1"/>
  <c r="Y85" i="1"/>
  <c r="X85" i="1"/>
  <c r="W85" i="1"/>
  <c r="V85" i="1"/>
  <c r="U85" i="1"/>
  <c r="T85" i="1"/>
  <c r="S85" i="1"/>
  <c r="R85" i="1"/>
  <c r="Q85" i="1"/>
  <c r="P85" i="1"/>
  <c r="O85" i="1"/>
  <c r="N85" i="1"/>
  <c r="M85" i="1"/>
  <c r="L85" i="1"/>
  <c r="K85" i="1"/>
  <c r="J85" i="1"/>
  <c r="I85" i="1"/>
  <c r="H85" i="1"/>
  <c r="G85" i="1"/>
  <c r="F85" i="1"/>
  <c r="E85" i="1"/>
  <c r="AA65" i="1"/>
  <c r="Z65" i="1"/>
  <c r="Y65" i="1"/>
  <c r="X65" i="1"/>
  <c r="W65" i="1"/>
  <c r="V65" i="1"/>
  <c r="U65" i="1"/>
  <c r="T65" i="1"/>
  <c r="S65" i="1"/>
  <c r="R65" i="1"/>
  <c r="Q65" i="1"/>
  <c r="P65" i="1"/>
  <c r="O65" i="1"/>
  <c r="N65" i="1"/>
  <c r="M65" i="1"/>
  <c r="L65" i="1"/>
  <c r="K65" i="1"/>
  <c r="J65" i="1"/>
  <c r="I65" i="1"/>
  <c r="H65" i="1"/>
  <c r="G65" i="1"/>
  <c r="F65" i="1"/>
  <c r="E65" i="1"/>
  <c r="AA45" i="1"/>
  <c r="Z45" i="1"/>
  <c r="Y45" i="1"/>
  <c r="X45" i="1"/>
  <c r="W45" i="1"/>
  <c r="V45" i="1"/>
  <c r="U45" i="1"/>
  <c r="T45" i="1"/>
  <c r="S45" i="1"/>
  <c r="R45" i="1"/>
  <c r="Q45" i="1"/>
  <c r="P45" i="1"/>
  <c r="O45" i="1"/>
  <c r="N45" i="1"/>
  <c r="M45" i="1"/>
  <c r="L45" i="1"/>
  <c r="K45" i="1"/>
  <c r="J45" i="1"/>
  <c r="I45" i="1"/>
  <c r="H45" i="1"/>
  <c r="G45" i="1"/>
  <c r="F45" i="1"/>
  <c r="E45" i="1"/>
  <c r="AA25" i="1"/>
  <c r="Z25" i="1"/>
  <c r="Y25" i="1"/>
  <c r="X25" i="1"/>
  <c r="W25" i="1"/>
  <c r="V25" i="1"/>
  <c r="U25" i="1"/>
  <c r="T25" i="1"/>
  <c r="S25" i="1"/>
  <c r="R25" i="1"/>
  <c r="Q25" i="1"/>
  <c r="P25" i="1"/>
  <c r="O25" i="1"/>
  <c r="N25" i="1"/>
  <c r="M25" i="1"/>
  <c r="L25" i="1"/>
  <c r="K25" i="1"/>
  <c r="J25" i="1"/>
  <c r="I25" i="1"/>
  <c r="H25" i="1"/>
  <c r="G25" i="1"/>
  <c r="F25" i="1"/>
  <c r="E25" i="1"/>
  <c r="Y43" i="7"/>
  <c r="X43" i="7"/>
  <c r="W43" i="7"/>
  <c r="V43" i="7"/>
  <c r="U43" i="7"/>
  <c r="T43" i="7"/>
  <c r="S43" i="7"/>
  <c r="R43" i="7"/>
  <c r="Q43" i="7"/>
  <c r="P43" i="7"/>
  <c r="O43" i="7"/>
  <c r="N43" i="7"/>
  <c r="M43" i="7"/>
  <c r="L43" i="7"/>
  <c r="K43" i="7"/>
  <c r="J43" i="7"/>
  <c r="I43" i="7"/>
  <c r="H43" i="7"/>
  <c r="G43" i="7"/>
  <c r="F43" i="7"/>
  <c r="E43" i="7"/>
  <c r="D43" i="7"/>
  <c r="C43" i="7"/>
  <c r="Y37" i="7"/>
  <c r="X37" i="7"/>
  <c r="W37" i="7"/>
  <c r="V37" i="7"/>
  <c r="U37" i="7"/>
  <c r="T37" i="7"/>
  <c r="S37" i="7"/>
  <c r="R37" i="7"/>
  <c r="Q37" i="7"/>
  <c r="P37" i="7"/>
  <c r="O37" i="7"/>
  <c r="N37" i="7"/>
  <c r="M37" i="7"/>
  <c r="L37" i="7"/>
  <c r="K37" i="7"/>
  <c r="J37" i="7"/>
  <c r="I37" i="7"/>
  <c r="H37" i="7"/>
  <c r="G37" i="7"/>
  <c r="F37" i="7"/>
  <c r="E37" i="7"/>
  <c r="D37" i="7"/>
  <c r="C37" i="7"/>
  <c r="Y27" i="7"/>
  <c r="X27" i="7"/>
  <c r="W27" i="7"/>
  <c r="V27" i="7"/>
  <c r="U27" i="7"/>
  <c r="T27" i="7"/>
  <c r="S27" i="7"/>
  <c r="R27" i="7"/>
  <c r="Q27" i="7"/>
  <c r="P27" i="7"/>
  <c r="O27" i="7"/>
  <c r="N27" i="7"/>
  <c r="M27" i="7"/>
  <c r="L27" i="7"/>
  <c r="K27" i="7"/>
  <c r="J27" i="7"/>
  <c r="I27" i="7"/>
  <c r="H27" i="7"/>
  <c r="G27" i="7"/>
  <c r="F27" i="7"/>
  <c r="E27" i="7"/>
  <c r="D27" i="7"/>
  <c r="C27" i="7"/>
  <c r="Y17" i="7"/>
  <c r="X17" i="7"/>
  <c r="W17" i="7"/>
  <c r="V17" i="7"/>
  <c r="U17" i="7"/>
  <c r="T17" i="7"/>
  <c r="S17" i="7"/>
  <c r="R17" i="7"/>
  <c r="Q17" i="7"/>
  <c r="P17" i="7"/>
  <c r="O17" i="7"/>
  <c r="N17" i="7"/>
  <c r="M17" i="7"/>
  <c r="L17" i="7"/>
  <c r="K17" i="7"/>
  <c r="J17" i="7"/>
  <c r="I17" i="7"/>
  <c r="H17" i="7"/>
  <c r="G17" i="7"/>
  <c r="F17" i="7"/>
  <c r="E17" i="7"/>
  <c r="D17" i="7"/>
  <c r="C17" i="7"/>
  <c r="AC64" i="2" l="1"/>
  <c r="AB64" i="2"/>
  <c r="AD64" i="2"/>
  <c r="AD43" i="2"/>
  <c r="AC43" i="2"/>
  <c r="G66" i="9"/>
  <c r="L66" i="9"/>
  <c r="C28" i="9"/>
  <c r="H28" i="9"/>
  <c r="M28" i="9"/>
  <c r="E28" i="9"/>
  <c r="J28" i="9"/>
  <c r="O28" i="9"/>
  <c r="K28" i="9"/>
  <c r="F59" i="9"/>
  <c r="K59" i="9"/>
  <c r="C66" i="9"/>
  <c r="H66" i="9"/>
  <c r="M66" i="9"/>
  <c r="C14" i="9"/>
  <c r="H14" i="9"/>
  <c r="M14" i="9"/>
  <c r="G14" i="9"/>
  <c r="F14" i="9"/>
  <c r="K14" i="9"/>
  <c r="G28" i="9"/>
  <c r="L28" i="9"/>
  <c r="D28" i="9"/>
  <c r="I28" i="9"/>
  <c r="N28" i="9"/>
  <c r="F28" i="9"/>
  <c r="E45" i="9"/>
  <c r="J45" i="9"/>
  <c r="O45" i="9"/>
  <c r="D45" i="9"/>
  <c r="I45" i="9"/>
  <c r="N45" i="9"/>
  <c r="C59" i="9"/>
  <c r="H59" i="9"/>
  <c r="M59" i="9"/>
  <c r="E59" i="9"/>
  <c r="J59" i="9"/>
  <c r="O59" i="9"/>
  <c r="F66" i="9"/>
  <c r="K66" i="9"/>
  <c r="L14" i="9"/>
  <c r="E66" i="9"/>
  <c r="J66" i="9"/>
  <c r="O66" i="9"/>
  <c r="G59" i="9"/>
  <c r="L59" i="9"/>
  <c r="D14" i="9"/>
  <c r="I14" i="9"/>
  <c r="N14" i="9"/>
  <c r="F45" i="9"/>
  <c r="K45" i="9"/>
  <c r="C45" i="9"/>
  <c r="H45" i="9"/>
  <c r="M45" i="9"/>
  <c r="D59" i="9"/>
  <c r="I59" i="9"/>
  <c r="N59" i="9"/>
  <c r="E14" i="9"/>
  <c r="J14" i="9"/>
  <c r="O14" i="9"/>
  <c r="G45" i="9"/>
  <c r="L45" i="9"/>
  <c r="AB71" i="2" l="1"/>
  <c r="AF64" i="2"/>
  <c r="AD36" i="2"/>
  <c r="AC36" i="2"/>
  <c r="AB36" i="2"/>
  <c r="AF43" i="2"/>
  <c r="AD53" i="2"/>
  <c r="AC53" i="2"/>
  <c r="AD71" i="2"/>
  <c r="AC71" i="2"/>
  <c r="AF71" i="2"/>
  <c r="C61" i="9"/>
  <c r="C68" i="9" s="1"/>
  <c r="I61" i="9"/>
  <c r="I68" i="9" s="1"/>
  <c r="C30" i="9"/>
  <c r="K30" i="9"/>
  <c r="O61" i="9"/>
  <c r="O68" i="9" s="1"/>
  <c r="M61" i="9"/>
  <c r="M68" i="9" s="1"/>
  <c r="D30" i="9"/>
  <c r="J30" i="9"/>
  <c r="E30" i="9"/>
  <c r="K61" i="9"/>
  <c r="K68" i="9" s="1"/>
  <c r="N30" i="9"/>
  <c r="N61" i="9"/>
  <c r="N68" i="9" s="1"/>
  <c r="J61" i="9"/>
  <c r="J68" i="9" s="1"/>
  <c r="F61" i="9"/>
  <c r="F68" i="9" s="1"/>
  <c r="E61" i="9"/>
  <c r="E68" i="9" s="1"/>
  <c r="D61" i="9"/>
  <c r="D68" i="9" s="1"/>
  <c r="L61" i="9"/>
  <c r="L68" i="9" s="1"/>
  <c r="G61" i="9"/>
  <c r="G68" i="9" s="1"/>
  <c r="L30" i="9"/>
  <c r="F30" i="9"/>
  <c r="M30" i="9"/>
  <c r="O30" i="9"/>
  <c r="H61" i="9"/>
  <c r="H68" i="9" s="1"/>
  <c r="I30" i="9"/>
  <c r="H30" i="9"/>
  <c r="G30" i="9"/>
  <c r="AF36" i="2" l="1"/>
  <c r="AF53" i="2" s="1"/>
  <c r="AB43" i="2"/>
  <c r="AB53" i="2" s="1"/>
  <c r="W64" i="2" l="1"/>
  <c r="X64" i="2"/>
  <c r="Y64" i="2"/>
  <c r="Z64" i="2"/>
  <c r="R64" i="2"/>
  <c r="S64" i="2"/>
  <c r="T64" i="2"/>
  <c r="U64" i="2"/>
  <c r="R36" i="2"/>
  <c r="W36" i="2"/>
  <c r="U36" i="2"/>
  <c r="Y36" i="2"/>
  <c r="S36" i="2"/>
  <c r="X36" i="2"/>
  <c r="Z36" i="2"/>
  <c r="Z43" i="2"/>
  <c r="W71" i="2" l="1"/>
  <c r="V64" i="2"/>
  <c r="AA64" i="2"/>
  <c r="T36" i="2"/>
  <c r="Z53" i="2"/>
  <c r="Y71" i="2"/>
  <c r="U71" i="2"/>
  <c r="S71" i="2"/>
  <c r="T71" i="2"/>
  <c r="R71" i="2"/>
  <c r="Z71" i="2"/>
  <c r="X71" i="2"/>
  <c r="V36" i="2"/>
  <c r="AA71" i="2"/>
  <c r="Y43" i="2"/>
  <c r="Y53" i="2" s="1"/>
  <c r="V71" i="2" l="1"/>
  <c r="AA36" i="2"/>
  <c r="X43" i="2"/>
  <c r="X53" i="2" s="1"/>
  <c r="W43" i="2" l="1"/>
  <c r="W53" i="2" s="1"/>
  <c r="AA43" i="2"/>
  <c r="AA53" i="2" s="1"/>
  <c r="D43" i="2" l="1"/>
  <c r="D53" i="2" s="1"/>
  <c r="J43" i="2"/>
  <c r="J53" i="2" s="1"/>
  <c r="P43" i="2"/>
  <c r="P53" i="2" s="1"/>
  <c r="E43" i="2"/>
  <c r="E53" i="2" s="1"/>
  <c r="K43" i="2"/>
  <c r="K53" i="2" s="1"/>
  <c r="F43" i="2"/>
  <c r="F53" i="2" s="1"/>
  <c r="M43" i="2"/>
  <c r="M53" i="2" s="1"/>
  <c r="U43" i="2"/>
  <c r="U53" i="2" s="1"/>
  <c r="T43" i="2"/>
  <c r="T53" i="2" s="1"/>
  <c r="H43" i="2"/>
  <c r="H53" i="2" s="1"/>
  <c r="N43" i="2"/>
  <c r="N53" i="2" s="1"/>
  <c r="C43" i="2"/>
  <c r="C53" i="2" s="1"/>
  <c r="I43" i="2"/>
  <c r="I53" i="2" s="1"/>
  <c r="O43" i="2"/>
  <c r="O53" i="2" s="1"/>
  <c r="S43" i="2"/>
  <c r="S53" i="2" s="1"/>
  <c r="R43" i="2"/>
  <c r="R53" i="2" s="1"/>
  <c r="Q43" i="2" l="1"/>
  <c r="Q53" i="2" s="1"/>
  <c r="G43" i="2"/>
  <c r="G53" i="2" s="1"/>
  <c r="L43" i="2"/>
  <c r="L53" i="2" s="1"/>
  <c r="V43" i="2"/>
  <c r="V53" i="2" s="1"/>
</calcChain>
</file>

<file path=xl/sharedStrings.xml><?xml version="1.0" encoding="utf-8"?>
<sst xmlns="http://schemas.openxmlformats.org/spreadsheetml/2006/main" count="1725" uniqueCount="341">
  <si>
    <t>Consolidated</t>
  </si>
  <si>
    <t>Cerro Lindo</t>
  </si>
  <si>
    <t>El Porvenir</t>
  </si>
  <si>
    <t>Atacocha</t>
  </si>
  <si>
    <t>Vazante</t>
  </si>
  <si>
    <t>Morro Agudo</t>
  </si>
  <si>
    <t>Global Recovery</t>
  </si>
  <si>
    <t>Cajamarquilla, Peru</t>
  </si>
  <si>
    <t>Três Marias, Brazil</t>
  </si>
  <si>
    <t>Juiz de Fora, Brazil</t>
  </si>
  <si>
    <t>US$ million</t>
  </si>
  <si>
    <t>Mining</t>
  </si>
  <si>
    <t>Total</t>
  </si>
  <si>
    <t>Smelting</t>
  </si>
  <si>
    <t>Três Marias</t>
  </si>
  <si>
    <t>Juiz de Fora</t>
  </si>
  <si>
    <t>Other</t>
  </si>
  <si>
    <t>Expansion</t>
  </si>
  <si>
    <t>Non-Expansion</t>
  </si>
  <si>
    <t>Modernization</t>
  </si>
  <si>
    <t>Sustaining</t>
  </si>
  <si>
    <t>1Q20</t>
  </si>
  <si>
    <t>Cerro Lindo, Peru</t>
  </si>
  <si>
    <t>El Porvenir, Peru</t>
  </si>
  <si>
    <t>Atacocha, Peru</t>
  </si>
  <si>
    <t>Vazante, Brazil</t>
  </si>
  <si>
    <t>Morro Agudo, Brazil</t>
  </si>
  <si>
    <t/>
  </si>
  <si>
    <t>2Q20</t>
  </si>
  <si>
    <t>CAPEX</t>
  </si>
  <si>
    <t>3Q20</t>
  </si>
  <si>
    <t>4Q20</t>
  </si>
  <si>
    <t>Cost of sales</t>
  </si>
  <si>
    <t>SG&amp;A</t>
  </si>
  <si>
    <t>Mineral exploration and project evaluation</t>
  </si>
  <si>
    <t>Financial income</t>
  </si>
  <si>
    <t xml:space="preserve">Financial expenses </t>
  </si>
  <si>
    <t>Other financial items, net</t>
  </si>
  <si>
    <t>Attributable to non-controlling interests</t>
  </si>
  <si>
    <t>Basic and diluted earnings (loss) per share - (in US$)</t>
  </si>
  <si>
    <t>1Q21</t>
  </si>
  <si>
    <t>Net Revenues</t>
  </si>
  <si>
    <t>Other income and expenses, net</t>
  </si>
  <si>
    <t>Adj. EBITDA Margin</t>
  </si>
  <si>
    <t>Net Income (Loss)</t>
  </si>
  <si>
    <t>Attributable to Nexa shareholders</t>
  </si>
  <si>
    <t>KEY FINANCIAL INDICATORS</t>
  </si>
  <si>
    <t>2Q21</t>
  </si>
  <si>
    <t>3Q21</t>
  </si>
  <si>
    <t>4Q21</t>
  </si>
  <si>
    <t>1Q22</t>
  </si>
  <si>
    <t>Weighted average number of outstanding shares - in thousand</t>
  </si>
  <si>
    <r>
      <t xml:space="preserve">Adjusted Net Income (Loss) </t>
    </r>
    <r>
      <rPr>
        <b/>
        <vertAlign val="superscript"/>
        <sz val="8"/>
        <rFont val="Verdana"/>
        <family val="2"/>
      </rPr>
      <t>(1)</t>
    </r>
  </si>
  <si>
    <t>Inventory</t>
  </si>
  <si>
    <t>Other assets</t>
  </si>
  <si>
    <t>Other liabilities</t>
  </si>
  <si>
    <t>Income tax</t>
  </si>
  <si>
    <t>Foreign exchange effects</t>
  </si>
  <si>
    <t>CASH FLOW - RECONCILIATION</t>
  </si>
  <si>
    <t>Intersegment sales</t>
  </si>
  <si>
    <t>Adjustments</t>
  </si>
  <si>
    <t>Net Revenue</t>
  </si>
  <si>
    <t>COGS</t>
  </si>
  <si>
    <t>Gross Profit</t>
  </si>
  <si>
    <t>D&amp;A</t>
  </si>
  <si>
    <t>Adj. EBITDA Mrg.</t>
  </si>
  <si>
    <t>Balance Sheet</t>
  </si>
  <si>
    <t>Cash Flow</t>
  </si>
  <si>
    <t>CASH FLOW</t>
  </si>
  <si>
    <t>BALANCE SHEET</t>
  </si>
  <si>
    <t>Current assets</t>
  </si>
  <si>
    <t>Cash and cash equivalents</t>
  </si>
  <si>
    <t>Financial investments</t>
  </si>
  <si>
    <t>Trade accounts receivables</t>
  </si>
  <si>
    <t>Recoverable income tax</t>
  </si>
  <si>
    <t>Non-current assets</t>
  </si>
  <si>
    <t>Deferred income tax</t>
  </si>
  <si>
    <t xml:space="preserve">Property, plant and equipment </t>
  </si>
  <si>
    <t xml:space="preserve">Intangible assets </t>
  </si>
  <si>
    <t>Right-of-use assets</t>
  </si>
  <si>
    <t>Total assets</t>
  </si>
  <si>
    <t>Current liabilities</t>
  </si>
  <si>
    <t>Loans and financings</t>
  </si>
  <si>
    <t>Lease liabilities</t>
  </si>
  <si>
    <t>Trade payables</t>
  </si>
  <si>
    <t>Confirming payables</t>
  </si>
  <si>
    <t>Dividends payable</t>
  </si>
  <si>
    <t>Contractual obligations</t>
  </si>
  <si>
    <t>Salaries and payroll charges</t>
  </si>
  <si>
    <t>Tax liabilities</t>
  </si>
  <si>
    <t>Non-current liabilities</t>
  </si>
  <si>
    <t>Provisions</t>
  </si>
  <si>
    <t>Total liabilities</t>
  </si>
  <si>
    <t>Shareholders' equity</t>
  </si>
  <si>
    <t>Attributable to NEXA’s shareholders</t>
  </si>
  <si>
    <t xml:space="preserve">Attributable to non-controlling interests  </t>
  </si>
  <si>
    <t>Total liabilities and shareholders' equity</t>
  </si>
  <si>
    <t>Cash flows from operating activities</t>
  </si>
  <si>
    <t>Income (loss) before income tax</t>
  </si>
  <si>
    <t>Adjustments to reconcile income (loss) before income tax to cash</t>
  </si>
  <si>
    <t>Interest and foreign exchange effects</t>
  </si>
  <si>
    <t>GSF recovered costs</t>
  </si>
  <si>
    <t>Cash provided by (used in) operating activities</t>
  </si>
  <si>
    <t>Interest paid on loans and financings</t>
  </si>
  <si>
    <t>Interest paid on lease liabilities</t>
  </si>
  <si>
    <t>Premium paid on bonds repurchase</t>
  </si>
  <si>
    <t>Net Cash provided by (used in) operating activities</t>
  </si>
  <si>
    <t>Cash flows from investing activities</t>
  </si>
  <si>
    <t>Net sales (purchases) of financial investments</t>
  </si>
  <si>
    <t>Net cash provided by (used in) investing activities </t>
  </si>
  <si>
    <t>Cash flows from financing activities</t>
  </si>
  <si>
    <t>New loans and financings</t>
  </si>
  <si>
    <t>Debt issue costs</t>
  </si>
  <si>
    <t>Payments of lease liabilities</t>
  </si>
  <si>
    <t>Dividends paid</t>
  </si>
  <si>
    <t>Net cash provided by (used in) financing activities</t>
  </si>
  <si>
    <t>Foreign exchange effects on cash and cash equivalents</t>
  </si>
  <si>
    <t>Increase (Decrease) in cash and cash equivalents</t>
  </si>
  <si>
    <t>Cash and cash equivalents at the beginning of the period</t>
  </si>
  <si>
    <t>Cash and cash equivalents at the end of the period</t>
  </si>
  <si>
    <t>Key Financial Indicators</t>
  </si>
  <si>
    <t>Dec 31, 2021</t>
  </si>
  <si>
    <t>Dec 31, 2020</t>
  </si>
  <si>
    <t>Mar 31, 2022</t>
  </si>
  <si>
    <t>Other financial instruments</t>
  </si>
  <si>
    <t>Investments in equity instruments</t>
  </si>
  <si>
    <t>US$ thousand</t>
  </si>
  <si>
    <t>Other high liquid short term investments</t>
  </si>
  <si>
    <t>Payments of fair value debt</t>
  </si>
  <si>
    <t>Bonds Repurchase</t>
  </si>
  <si>
    <t>Payments of share premium</t>
  </si>
  <si>
    <t>Dividends not withdrawn</t>
  </si>
  <si>
    <t>Repurchase of the Company's own shares</t>
  </si>
  <si>
    <t>Acquisition of non-controlling interests</t>
  </si>
  <si>
    <t>Additions of property, plant and equipment</t>
  </si>
  <si>
    <t>Additions of intangible assets</t>
  </si>
  <si>
    <t>Proceeds from the sale of property, plant and equipment</t>
  </si>
  <si>
    <t>Income tax paid</t>
  </si>
  <si>
    <t>Depreciation and amortization</t>
  </si>
  <si>
    <t>EBITDA</t>
  </si>
  <si>
    <r>
      <t>Adjusted EBITDA</t>
    </r>
    <r>
      <rPr>
        <b/>
        <vertAlign val="superscript"/>
        <sz val="8"/>
        <color theme="0"/>
        <rFont val="Verdana"/>
        <family val="2"/>
      </rPr>
      <t xml:space="preserve"> (1)</t>
    </r>
  </si>
  <si>
    <t>Use of Non-IFRS Financial Measures</t>
  </si>
  <si>
    <r>
      <t xml:space="preserve">Adjusted EBITDA </t>
    </r>
    <r>
      <rPr>
        <b/>
        <vertAlign val="superscript"/>
        <sz val="8"/>
        <rFont val="Verdana"/>
        <family val="2"/>
      </rPr>
      <t xml:space="preserve">(1) </t>
    </r>
  </si>
  <si>
    <t>USE OF NON-IFRS FINANCIAL MEASURES</t>
  </si>
  <si>
    <t>Mining Segment</t>
  </si>
  <si>
    <t>Smelting Segment</t>
  </si>
  <si>
    <t>MINING SEGMENT</t>
  </si>
  <si>
    <t>SMELTING SEGMENT</t>
  </si>
  <si>
    <t>kt</t>
  </si>
  <si>
    <t>%</t>
  </si>
  <si>
    <t>oz/t</t>
  </si>
  <si>
    <t>koz</t>
  </si>
  <si>
    <t>Au Content</t>
  </si>
  <si>
    <t>Ag Content</t>
  </si>
  <si>
    <t>Pb Content</t>
  </si>
  <si>
    <t>Cu Content</t>
  </si>
  <si>
    <t>Zn Content</t>
  </si>
  <si>
    <t>Gold grade</t>
  </si>
  <si>
    <t>Silver grade</t>
  </si>
  <si>
    <t>Lead grade</t>
  </si>
  <si>
    <t>Copper grade</t>
  </si>
  <si>
    <t>Zinc grade</t>
  </si>
  <si>
    <t>Treated Ore</t>
  </si>
  <si>
    <t>Mined Ore</t>
  </si>
  <si>
    <t>MMoz</t>
  </si>
  <si>
    <t>US$/t</t>
  </si>
  <si>
    <t>US$/lb</t>
  </si>
  <si>
    <t>Metallic zinc Sales</t>
  </si>
  <si>
    <t>Zinc oxide Sales</t>
  </si>
  <si>
    <t>Conversion cost</t>
  </si>
  <si>
    <r>
      <t xml:space="preserve">Cash cost </t>
    </r>
    <r>
      <rPr>
        <vertAlign val="superscript"/>
        <sz val="8"/>
        <color theme="1"/>
        <rFont val="Verdana"/>
        <family val="2"/>
      </rPr>
      <t>(1)</t>
    </r>
    <r>
      <rPr>
        <sz val="8"/>
        <color theme="1"/>
        <rFont val="Verdana"/>
        <family val="2"/>
      </rPr>
      <t xml:space="preserve"> net of by-products</t>
    </r>
  </si>
  <si>
    <t>Indebtedness</t>
  </si>
  <si>
    <t>INDEBTEDNESS</t>
  </si>
  <si>
    <t>Gross Debt</t>
  </si>
  <si>
    <t>Net Debt/Adj. EBITDA</t>
  </si>
  <si>
    <r>
      <t xml:space="preserve">Liquidity </t>
    </r>
    <r>
      <rPr>
        <b/>
        <vertAlign val="superscript"/>
        <sz val="8"/>
        <color theme="1"/>
        <rFont val="Verdana"/>
        <family val="2"/>
      </rPr>
      <t>(1)</t>
    </r>
  </si>
  <si>
    <r>
      <t>Net Debt</t>
    </r>
    <r>
      <rPr>
        <b/>
        <vertAlign val="superscript"/>
        <sz val="8"/>
        <color theme="1"/>
        <rFont val="Verdana"/>
        <family val="2"/>
      </rPr>
      <t xml:space="preserve"> (2)</t>
    </r>
  </si>
  <si>
    <t>RESULTS</t>
  </si>
  <si>
    <r>
      <t xml:space="preserve">Cost ROM </t>
    </r>
    <r>
      <rPr>
        <vertAlign val="superscript"/>
        <sz val="8"/>
        <color theme="1"/>
        <rFont val="Verdana"/>
        <family val="2"/>
      </rPr>
      <t>(1)</t>
    </r>
  </si>
  <si>
    <r>
      <t xml:space="preserve">Cash cost </t>
    </r>
    <r>
      <rPr>
        <vertAlign val="superscript"/>
        <sz val="8"/>
        <color theme="1"/>
        <rFont val="Verdana"/>
        <family val="2"/>
      </rPr>
      <t>(2)</t>
    </r>
    <r>
      <rPr>
        <sz val="8"/>
        <color theme="1"/>
        <rFont val="Verdana"/>
        <family val="2"/>
      </rPr>
      <t xml:space="preserve"> net of by-products</t>
    </r>
  </si>
  <si>
    <t>Results</t>
  </si>
  <si>
    <t>N/A</t>
  </si>
  <si>
    <t>2Q22</t>
  </si>
  <si>
    <t>Jun 30, 2022</t>
  </si>
  <si>
    <t>Changes in fair value of offtake agreement</t>
  </si>
  <si>
    <t>3Q22</t>
  </si>
  <si>
    <t>Sep 30, 2022</t>
  </si>
  <si>
    <t>Share in the results of associates</t>
  </si>
  <si>
    <t>4Q22</t>
  </si>
  <si>
    <t>Dividends received</t>
  </si>
  <si>
    <t>Investments in associates</t>
  </si>
  <si>
    <t>Dec 31, 2022</t>
  </si>
  <si>
    <r>
      <t xml:space="preserve">LTM Adj. EBITDA </t>
    </r>
    <r>
      <rPr>
        <b/>
        <vertAlign val="superscript"/>
        <sz val="8"/>
        <color theme="1"/>
        <rFont val="Verdana"/>
        <family val="2"/>
      </rPr>
      <t>(3)</t>
    </r>
  </si>
  <si>
    <r>
      <rPr>
        <vertAlign val="superscript"/>
        <sz val="8"/>
        <color theme="1"/>
        <rFont val="Verdana"/>
        <family val="2"/>
      </rPr>
      <t xml:space="preserve">(2) </t>
    </r>
    <r>
      <rPr>
        <sz val="8"/>
        <color theme="1"/>
        <rFont val="Verdana"/>
        <family val="2"/>
      </rPr>
      <t>Net Debt = Gross debt (-) minus cash and cash equivalents, (-) minus financial investments, (+) plus derivatives, (+) plus Lease Liabilities.</t>
    </r>
  </si>
  <si>
    <t>1Q23</t>
  </si>
  <si>
    <t>Mar 31, 2023</t>
  </si>
  <si>
    <t>Cajamarquilla</t>
  </si>
  <si>
    <t>(1) Our cash cost and sustaining cash cost are net of by-products credits, measured with respect to zinc sold per smelter. For a cash cost reconciliation to COGS, please refer to Appendix - Conversion and All in Sustaining Cash Cost | Smelting.</t>
  </si>
  <si>
    <t>(1) Our cash cost and sustaining cash cost are net of by-products credits, measured with respect to zinc sold per mine. For a cash cost reconciliation to COGS, please refer to Appendix – All in Sustaining Cash Cost | Mining.</t>
  </si>
  <si>
    <t>(2) Our cost per ROM is measured with respect to treated ore volume. Refer to “Use of Non-IFRS Financial Measures” for further information.</t>
  </si>
  <si>
    <t>Net Financial Results</t>
  </si>
  <si>
    <t>Operating income (loss)</t>
  </si>
  <si>
    <t>2Q23</t>
  </si>
  <si>
    <t>Jun 30, 2023</t>
  </si>
  <si>
    <t>Aripuanã, Brazil</t>
  </si>
  <si>
    <t>3Q23</t>
  </si>
  <si>
    <t>Sep 30, 2023</t>
  </si>
  <si>
    <t>4Q23</t>
  </si>
  <si>
    <t>Dec 31, 2023</t>
  </si>
  <si>
    <t xml:space="preserve">Note: The internal information used for making decisions is prepared using International Financial Reporting Standards (“IFRS”) based accounting measurements and management reclassifications between income statement lines items, which are reconciled to the consolidated financial statements in the column “Adjustments”. These adjustments include reclassifications of certain overhead costs and revenues from Other income and expenses, net to Net Revenues, Cost of sales and/or Selling, general and administrative expenses. </t>
  </si>
  <si>
    <t>1Q24</t>
  </si>
  <si>
    <t>Mar 31, 2024</t>
  </si>
  <si>
    <t>Changes in provisions and other assets impairments</t>
  </si>
  <si>
    <t>Assets held for sale</t>
  </si>
  <si>
    <t>Asset retirement, restoration and environmental obligations</t>
  </si>
  <si>
    <t>Liabilities associated with assets held for sale</t>
  </si>
  <si>
    <r>
      <t xml:space="preserve">Adjusted basic and diluted earnings (loss) per share - (in US$) </t>
    </r>
    <r>
      <rPr>
        <b/>
        <vertAlign val="superscript"/>
        <sz val="8"/>
        <color rgb="FF000000"/>
        <rFont val="Verdana"/>
        <family val="2"/>
      </rPr>
      <t>(1)</t>
    </r>
  </si>
  <si>
    <t>Impairment loss (reversal) of long-lived assets</t>
  </si>
  <si>
    <t>Income tax benefit (expense)</t>
  </si>
  <si>
    <t>Impairment (loss) reversal of long-lived assets</t>
  </si>
  <si>
    <t>Changes in fair value of energy forward contracts</t>
  </si>
  <si>
    <r>
      <rPr>
        <vertAlign val="superscript"/>
        <sz val="8"/>
        <color theme="1"/>
        <rFont val="Verdana"/>
        <family val="2"/>
      </rPr>
      <t xml:space="preserve">(1) </t>
    </r>
    <r>
      <rPr>
        <sz val="8"/>
        <color theme="1"/>
        <rFont val="Verdana"/>
        <family val="2"/>
      </rPr>
      <t>Cash and cash equivalents, and financial investments.</t>
    </r>
  </si>
  <si>
    <t>2Q24</t>
  </si>
  <si>
    <t>Jun 30, 2024</t>
  </si>
  <si>
    <t>Changes in Fair Value of loans and financings</t>
  </si>
  <si>
    <t>Debt modification gain</t>
  </si>
  <si>
    <t>Changes in Fair Value of derivative financial instruments</t>
  </si>
  <si>
    <t>3Q24</t>
  </si>
  <si>
    <t>Sep 30, 2024</t>
  </si>
  <si>
    <t>4Q24</t>
  </si>
  <si>
    <t>Dec 31, 2024</t>
  </si>
  <si>
    <t>Gain (Loss) on sale and write-off of property, plant and equipment</t>
  </si>
  <si>
    <t>Gain on disinvestments</t>
  </si>
  <si>
    <t>Other restoration obligations</t>
  </si>
  <si>
    <t>Price cap realized in offtake agreement</t>
  </si>
  <si>
    <t>Acquisition of additional shares in associates</t>
  </si>
  <si>
    <t>Contribution of non-controlling interest capital</t>
  </si>
  <si>
    <t>Tax voluntary disclosure – VAT matters</t>
  </si>
  <si>
    <t>1Q25</t>
  </si>
  <si>
    <t>Purchase of non-controlling interest shares</t>
  </si>
  <si>
    <t>Subsidiary acquisition cash effects, net</t>
  </si>
  <si>
    <t>Capital contribution of non-controlling interest to subsidiary</t>
  </si>
  <si>
    <t>-</t>
  </si>
  <si>
    <t>Mar 31, 2025</t>
  </si>
  <si>
    <t>2Q25</t>
  </si>
  <si>
    <t>Jun 30, 2025</t>
  </si>
  <si>
    <t>Loss on bond repurchase</t>
  </si>
  <si>
    <t>3Q25</t>
  </si>
  <si>
    <t>Sep 30, 2025</t>
  </si>
  <si>
    <t>Effects of transactions with non-controlling interest in subsidiary</t>
  </si>
  <si>
    <t>Payments of loans and financings</t>
  </si>
  <si>
    <t>4Q25</t>
  </si>
  <si>
    <t>Dec 31, 2025</t>
  </si>
  <si>
    <t>Proceeds from the sale of divestments and restructuring</t>
  </si>
  <si>
    <t>Purchase of stake in subsidiary from non-controlling shareholders</t>
  </si>
  <si>
    <t>Input</t>
  </si>
  <si>
    <t>Conversion Cost</t>
  </si>
  <si>
    <t>Nexa's average</t>
  </si>
  <si>
    <t>HS&amp;E</t>
  </si>
  <si>
    <t>Last quarter</t>
  </si>
  <si>
    <t>Mid guidance</t>
  </si>
  <si>
    <t>Mid guidance FY26</t>
  </si>
  <si>
    <t>Mine Development</t>
  </si>
  <si>
    <t>1Q26</t>
  </si>
  <si>
    <t>(1) Refer to “Use of Non-IFRS Financial Measures” for further information. Adjusted EBITDA, adjusted net income (loss) and adjusted EPS, exclude the items presented in the “Net Income (Loss) reconciliation to Adjusted EBITDA” section of this earnings release. For details on segment definition and accounting policy, please refer to explanatory note 2 – “Information by business segment” in the “Condensed consolidated interim financial statements at and for the three-month period ended on March 31, 2026.”</t>
  </si>
  <si>
    <t>(1) Refer to “Use of Non-IFRS Financial Measures” for further information. Adjusted EBITDA, adjusted net income (loss) and adjusted EPS, exclude the items presented in the “Net Income (Loss) reconciliation to Adjusted EBITDA” section of our earnings release. For details on segment definition and accounting policy, please refer to explanatory note 2 – “Information by business segment” in the “Condensed consolidated interim financial statements at and for the three-month period ended on March 31, 2026”</t>
  </si>
  <si>
    <t>Mar 31, 2026</t>
  </si>
  <si>
    <r>
      <rPr>
        <vertAlign val="superscript"/>
        <sz val="8"/>
        <color theme="1"/>
        <rFont val="Verdana"/>
        <family val="2"/>
      </rPr>
      <t xml:space="preserve">(3) </t>
    </r>
    <r>
      <rPr>
        <sz val="8"/>
        <color theme="1"/>
        <rFont val="Verdana"/>
        <family val="2"/>
      </rPr>
      <t>Adjusted EBITDA for calculation uses the same assumptions. For further information, please refer to note 2 – Information by business segment: Accounting policy in the  “Condensed consolidated interim financial statements at and for the three-month periods ended on March 31, 2026.”</t>
    </r>
  </si>
  <si>
    <r>
      <t xml:space="preserve">Consolidated </t>
    </r>
    <r>
      <rPr>
        <sz val="9"/>
        <color rgb="FFFFFFFF"/>
        <rFont val="Verdana"/>
        <family val="2"/>
      </rPr>
      <t>(US$ million)</t>
    </r>
  </si>
  <si>
    <t>TSF - Tailing Storage Facilities</t>
  </si>
  <si>
    <r>
      <t xml:space="preserve">Mining </t>
    </r>
    <r>
      <rPr>
        <sz val="9"/>
        <color rgb="FFFFFFFF"/>
        <rFont val="Verdana"/>
        <family val="2"/>
      </rPr>
      <t>(US$ million)</t>
    </r>
  </si>
  <si>
    <t>TSF - Tailings Storage Facilities</t>
  </si>
  <si>
    <r>
      <t xml:space="preserve">Smelting </t>
    </r>
    <r>
      <rPr>
        <sz val="9"/>
        <color rgb="FFFFFFFF"/>
        <rFont val="Verdana"/>
        <family val="2"/>
      </rPr>
      <t>(US$ million)</t>
    </r>
  </si>
  <si>
    <t>Decrease (increase) in assets</t>
  </si>
  <si>
    <t xml:space="preserve"> Trade accounts receivables</t>
  </si>
  <si>
    <t xml:space="preserve"> Inventory</t>
  </si>
  <si>
    <t xml:space="preserve"> Other financial instruments </t>
  </si>
  <si>
    <t xml:space="preserve"> Other assets</t>
  </si>
  <si>
    <t>Increase (decrease) in liabilities</t>
  </si>
  <si>
    <t xml:space="preserve"> Trade payables</t>
  </si>
  <si>
    <t xml:space="preserve"> Confirming payables</t>
  </si>
  <si>
    <t xml:space="preserve"> Other liabilities</t>
  </si>
  <si>
    <t>Mining Cash Costs</t>
  </si>
  <si>
    <t>Sales Volume (Zinc content in Products)</t>
  </si>
  <si>
    <t>On-site G&amp;A</t>
  </si>
  <si>
    <t>By-products revenue</t>
  </si>
  <si>
    <t>Treatment Charges</t>
  </si>
  <si>
    <t>Selling Expenses</t>
  </si>
  <si>
    <t>Depreciation, amortization and depletion</t>
  </si>
  <si>
    <t>Royalties</t>
  </si>
  <si>
    <t>Worker's participation &amp; Bonus</t>
  </si>
  <si>
    <t>Others</t>
  </si>
  <si>
    <t>Cash Cost (Sold)</t>
  </si>
  <si>
    <t>Cash Cost (Sold) (per ton)</t>
  </si>
  <si>
    <t>Sustaining Cash Cost (Sold)</t>
  </si>
  <si>
    <t>Sustaining Cash Cost (Sold) (per ton)</t>
  </si>
  <si>
    <t>Corporate G&amp;A</t>
  </si>
  <si>
    <t>AISC (Sold)</t>
  </si>
  <si>
    <t>AISC (Sold) (per ton)</t>
  </si>
  <si>
    <t>AISC (Sold) in US$/lb</t>
  </si>
  <si>
    <t>tZn</t>
  </si>
  <si>
    <t>USD MM</t>
  </si>
  <si>
    <t>USD/tZn Sold</t>
  </si>
  <si>
    <t>USD/lb</t>
  </si>
  <si>
    <t>Corporate &amp; Other</t>
  </si>
  <si>
    <t>Cash Cost (Sold) (per pound)</t>
  </si>
  <si>
    <t>USD/t</t>
  </si>
  <si>
    <t>Cost of freight</t>
  </si>
  <si>
    <t>t</t>
  </si>
  <si>
    <t>Contained Zinc Sales</t>
  </si>
  <si>
    <t>Raw Material</t>
  </si>
  <si>
    <t>By product cost</t>
  </si>
  <si>
    <t>Consolidation effects</t>
  </si>
  <si>
    <t>Conversion Cost in USD/t</t>
  </si>
  <si>
    <t>Conversion Cost in USD/lb</t>
  </si>
  <si>
    <t>Consolidated - Conversion Cost</t>
  </si>
  <si>
    <t>Smelting Cash Costs</t>
  </si>
  <si>
    <t>Cajamarquilla - Conversion Cost</t>
  </si>
  <si>
    <t>Três Marias - Conversion Cost</t>
  </si>
  <si>
    <t>Juiz de Fora - Conversion Cost</t>
  </si>
  <si>
    <t>MINING CASH COSTS</t>
  </si>
  <si>
    <t>SMELTING CASH COSTS</t>
  </si>
  <si>
    <t>Free Cash Flow - Reconciliation</t>
  </si>
  <si>
    <t>Operating cash flow before working capital variations</t>
  </si>
  <si>
    <t>Working capital variations</t>
  </si>
  <si>
    <t>Net cash provided by (used in) operating activities</t>
  </si>
  <si>
    <t>Note: For further details please refer to “Consolidated statement of cash flows” in the Financial Statements.</t>
  </si>
  <si>
    <t>(1) Includes: Interest paid on loans and financings; and Interest paid on lease liabilities.</t>
  </si>
  <si>
    <t>(2) Includes: Additions of property, plant and equipment; and Additions of intangible assets. Refer to the “Capital Expenditures (“CAPEX”)” section of this earnings release for CAPEX breakdown.</t>
  </si>
  <si>
    <t>(3) Includes: Dividends received; Dividends paid; Payments of share premium; and Dividends not withdrawn.</t>
  </si>
  <si>
    <t>(4) Includes: Premium paid on bonds repurchase; Net sales (purchases) of financial investments; New loans and financings; Debt issue costs; Payments of loans and financings; Payments of lease liabilities; Payments of fair value debt; Bonds Repurchase; and Other high liquid short term investments.</t>
  </si>
  <si>
    <t>(5) Includes: Subsidiary acquisition cash effects, net; Proceeds from the sale of property, plant and equipment; Proceeds from the sale of divestments and restructuring; Investments in equity instruments; Acquisition of additional shares in associates; Repurchase of the Company's own shares; Acquisition of non-controlling interests; Effects of transactions with non-controlling interest in subsidiary; Purchase of non-controlling interest shares; Purchase of stake in subsidiary from non-controlling shareholders; Contribution of non-controlling interest capital; and Capital contribution of non-controlling interest to subsidiary.</t>
  </si>
  <si>
    <r>
      <t xml:space="preserve">Interest paid </t>
    </r>
    <r>
      <rPr>
        <vertAlign val="superscript"/>
        <sz val="9"/>
        <color rgb="FF000000"/>
        <rFont val="Verdana"/>
        <family val="2"/>
      </rPr>
      <t>(1)</t>
    </r>
  </si>
  <si>
    <r>
      <t xml:space="preserve">Capital Expenditures ("CAPEX") </t>
    </r>
    <r>
      <rPr>
        <vertAlign val="superscript"/>
        <sz val="9"/>
        <color rgb="FF000000"/>
        <rFont val="Verdana"/>
        <family val="2"/>
      </rPr>
      <t>(2)</t>
    </r>
  </si>
  <si>
    <r>
      <t xml:space="preserve">Dividends paid/received (Net) </t>
    </r>
    <r>
      <rPr>
        <vertAlign val="superscript"/>
        <sz val="9"/>
        <color rgb="FF000000"/>
        <rFont val="Verdana"/>
        <family val="2"/>
      </rPr>
      <t>(3)</t>
    </r>
  </si>
  <si>
    <r>
      <t xml:space="preserve">New loans and debt repayment </t>
    </r>
    <r>
      <rPr>
        <vertAlign val="superscript"/>
        <sz val="9"/>
        <color rgb="FF000000"/>
        <rFont val="Verdana"/>
        <family val="2"/>
      </rPr>
      <t>(4)</t>
    </r>
  </si>
  <si>
    <r>
      <t xml:space="preserve">Other items </t>
    </r>
    <r>
      <rPr>
        <vertAlign val="superscript"/>
        <sz val="9"/>
        <color rgb="FF000000"/>
        <rFont val="Verdana"/>
        <family val="2"/>
      </rPr>
      <t>(5)</t>
    </r>
  </si>
  <si>
    <t>Sustaining (non-expansion) Capital Expenditure¹</t>
  </si>
  <si>
    <t>Note: (1) Considers non-expansion Capex (Sustaining, mine development, TSF, HS&amp;E and Others).</t>
  </si>
  <si>
    <r>
      <t xml:space="preserve">Aripuanã </t>
    </r>
    <r>
      <rPr>
        <vertAlign val="superscript"/>
        <sz val="8"/>
        <color theme="1"/>
        <rFont val="Verdana"/>
        <family val="2"/>
      </rPr>
      <t>(1)</t>
    </r>
  </si>
  <si>
    <r>
      <rPr>
        <vertAlign val="superscript"/>
        <sz val="8"/>
        <color theme="1"/>
        <rFont val="Verdana"/>
        <family val="2"/>
      </rPr>
      <t>(1)</t>
    </r>
    <r>
      <rPr>
        <sz val="8"/>
        <color theme="1"/>
        <rFont val="Verdana"/>
        <family val="2"/>
      </rPr>
      <t xml:space="preserve"> Until 4Q22, Aripuanã sustaining expenses were included in Corporate Sustaining. The negative amounts are mainly related to reclassifications between Aripuanã and Corporate, and capitalization of interest net of advanced payments for imported materials and tax credits.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</si>
</sst>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0.0"/>
    <numFmt numFmtId="165" formatCode="0.0%"/>
    <numFmt numFmtId="166" formatCode="0.0%;\(0.0%\)"/>
    <numFmt numFmtId="167" formatCode="#,##0.0;\(#,##0.0\)"/>
    <numFmt numFmtId="168" formatCode="#,##0;\(#,##0\)"/>
    <numFmt numFmtId="169" formatCode="General&quot;.&quot;"/>
    <numFmt numFmtId="170" formatCode="#,##0.00;\(#,##0.00\)"/>
    <numFmt numFmtId="171" formatCode="_(* #,##0.0_);_(* \(#,##0.0\);_(* &quot;-&quot;??_);_(@_)"/>
    <numFmt numFmtId="172" formatCode="_(* #,##0_);_(* \(#,##0\);_(* &quot;-&quot;??_);_(@_)"/>
    <numFmt numFmtId="173" formatCode="#,##0;\(#,##0\);&quot;-&quot;"/>
    <numFmt numFmtId="174" formatCode="0.0"/>
    <numFmt numFmtId="175" formatCode="0.00&quot;x&quot;"/>
    <numFmt numFmtId="176" formatCode="#,##0.000"/>
    <numFmt numFmtId="181" formatCode="#,##0.0;\(#,##0.0\);&quot;-&quot;"/>
    <numFmt numFmtId="182" formatCode="#,##0.00;\(#,##0.00\);&quot;-&quot;"/>
  </numFmts>
  <fonts count="53" x14ac:knownFonts="1">
    <font>
      <sz val="11"/>
      <color theme="1"/>
      <name val="Calibri"/>
      <family val="2"/>
      <scheme val="minor"/>
    </font>
    <font>
      <sz val="9"/>
      <color theme="1"/>
      <name val="Verdana"/>
      <family val="2"/>
    </font>
    <font>
      <sz val="9"/>
      <color theme="0" tint="-0.249977111117893"/>
      <name val="Verdana"/>
      <family val="2"/>
    </font>
    <font>
      <b/>
      <sz val="9"/>
      <color rgb="FFFFFFFF"/>
      <name val="Verdana"/>
      <family val="2"/>
    </font>
    <font>
      <b/>
      <sz val="8"/>
      <color rgb="FFFFFFFF"/>
      <name val="Verdana"/>
      <family val="2"/>
    </font>
    <font>
      <b/>
      <sz val="8"/>
      <color theme="1"/>
      <name val="Verdana"/>
      <family val="2"/>
    </font>
    <font>
      <i/>
      <sz val="7"/>
      <color rgb="FFB4B4B4"/>
      <name val="Verdana"/>
      <family val="2"/>
    </font>
    <font>
      <sz val="8"/>
      <color theme="1"/>
      <name val="Verdana"/>
      <family val="2"/>
    </font>
    <font>
      <b/>
      <sz val="8"/>
      <name val="Verdana"/>
      <family val="2"/>
    </font>
    <font>
      <sz val="8"/>
      <name val="Verdana"/>
      <family val="2"/>
    </font>
    <font>
      <sz val="8"/>
      <color rgb="FF000000"/>
      <name val="Verdana"/>
      <family val="2"/>
    </font>
    <font>
      <b/>
      <sz val="8"/>
      <color rgb="FF000000"/>
      <name val="Verdana"/>
      <family val="2"/>
    </font>
    <font>
      <sz val="9"/>
      <color rgb="FFFFFFFF"/>
      <name val="Verdana"/>
      <family val="2"/>
    </font>
    <font>
      <sz val="8"/>
      <name val="Calibri"/>
      <family val="2"/>
      <scheme val="minor"/>
    </font>
    <font>
      <sz val="8"/>
      <color theme="0"/>
      <name val="Verdana"/>
      <family val="2"/>
    </font>
    <font>
      <u/>
      <sz val="11"/>
      <color theme="10"/>
      <name val="Calibri"/>
      <family val="2"/>
      <scheme val="minor"/>
    </font>
    <font>
      <b/>
      <vertAlign val="superscript"/>
      <sz val="8"/>
      <name val="Verdana"/>
      <family val="2"/>
    </font>
    <font>
      <b/>
      <vertAlign val="superscript"/>
      <sz val="8"/>
      <color rgb="FF000000"/>
      <name val="Verdana"/>
      <family val="2"/>
    </font>
    <font>
      <sz val="9"/>
      <color theme="0"/>
      <name val="Verdana"/>
      <family val="2"/>
    </font>
    <font>
      <b/>
      <sz val="9"/>
      <name val="Verdana"/>
      <family val="2"/>
    </font>
    <font>
      <sz val="9"/>
      <name val="Verdana"/>
      <family val="2"/>
    </font>
    <font>
      <b/>
      <sz val="8"/>
      <color theme="0"/>
      <name val="Verdana"/>
      <family val="2"/>
    </font>
    <font>
      <sz val="8"/>
      <color rgb="FFFF0000"/>
      <name val="Verdana"/>
      <family val="2"/>
    </font>
    <font>
      <b/>
      <sz val="10"/>
      <color theme="0"/>
      <name val="Verdana"/>
      <family val="2"/>
    </font>
    <font>
      <sz val="11"/>
      <color theme="1"/>
      <name val="Verdana"/>
      <family val="2"/>
    </font>
    <font>
      <b/>
      <sz val="12"/>
      <color rgb="FFFF5000"/>
      <name val="Verdana"/>
      <family val="2"/>
    </font>
    <font>
      <i/>
      <sz val="9"/>
      <color theme="1"/>
      <name val="Verdana"/>
      <family val="2"/>
    </font>
    <font>
      <i/>
      <sz val="8"/>
      <color theme="1"/>
      <name val="Verdana"/>
      <family val="2"/>
    </font>
    <font>
      <sz val="7"/>
      <color theme="0"/>
      <name val="Verdana"/>
      <family val="2"/>
    </font>
    <font>
      <b/>
      <vertAlign val="superscript"/>
      <sz val="8"/>
      <color theme="0"/>
      <name val="Verdana"/>
      <family val="2"/>
    </font>
    <font>
      <sz val="10"/>
      <color theme="1"/>
      <name val="Verdana"/>
      <family val="2"/>
    </font>
    <font>
      <b/>
      <u/>
      <sz val="10"/>
      <color theme="0"/>
      <name val="Verdana"/>
      <family val="2"/>
    </font>
    <font>
      <sz val="10"/>
      <color theme="0"/>
      <name val="Verdana"/>
      <family val="2"/>
    </font>
    <font>
      <b/>
      <sz val="10"/>
      <color theme="1"/>
      <name val="Verdana"/>
      <family val="2"/>
    </font>
    <font>
      <b/>
      <sz val="26"/>
      <color rgb="FFFF5000"/>
      <name val="Verdana"/>
      <family val="2"/>
    </font>
    <font>
      <vertAlign val="superscript"/>
      <sz val="8"/>
      <color theme="1"/>
      <name val="Verdana"/>
      <family val="2"/>
    </font>
    <font>
      <b/>
      <vertAlign val="superscript"/>
      <sz val="8"/>
      <color theme="1"/>
      <name val="Verdana"/>
      <family val="2"/>
    </font>
    <font>
      <sz val="9"/>
      <color rgb="FF000000"/>
      <name val="Verdana"/>
      <family val="2"/>
    </font>
    <font>
      <b/>
      <sz val="9"/>
      <color rgb="FF000000"/>
      <name val="Verdana"/>
      <family val="2"/>
    </font>
    <font>
      <vertAlign val="superscript"/>
      <sz val="9"/>
      <color rgb="FF000000"/>
      <name val="Verdana"/>
      <family val="2"/>
    </font>
    <font>
      <sz val="11"/>
      <color theme="1"/>
      <name val="Calibri"/>
      <family val="2"/>
      <scheme val="minor"/>
    </font>
    <font>
      <sz val="10"/>
      <color rgb="FF00B050"/>
      <name val="Verdana"/>
      <family val="2"/>
    </font>
    <font>
      <i/>
      <sz val="9"/>
      <color rgb="FF505050"/>
      <name val="Verdana"/>
      <family val="2"/>
    </font>
    <font>
      <b/>
      <i/>
      <sz val="8"/>
      <color theme="1"/>
      <name val="Verdana"/>
      <family val="2"/>
    </font>
    <font>
      <sz val="11"/>
      <color theme="0"/>
      <name val="Verdana"/>
      <family val="2"/>
    </font>
    <font>
      <b/>
      <sz val="18"/>
      <color rgb="FFFF5000"/>
      <name val="Verdana"/>
      <family val="2"/>
    </font>
    <font>
      <b/>
      <sz val="7"/>
      <color theme="1"/>
      <name val="Verdana"/>
      <family val="2"/>
    </font>
    <font>
      <sz val="7"/>
      <color theme="1"/>
      <name val="Verdana"/>
      <family val="2"/>
    </font>
    <font>
      <sz val="7"/>
      <name val="Verdana"/>
      <family val="2"/>
    </font>
    <font>
      <sz val="11"/>
      <color theme="0"/>
      <name val="Calibri"/>
      <family val="2"/>
      <scheme val="minor"/>
    </font>
    <font>
      <sz val="8"/>
      <color theme="0" tint="-0.249977111117893"/>
      <name val="Verdana"/>
      <family val="2"/>
    </font>
    <font>
      <b/>
      <sz val="7"/>
      <name val="Verdana"/>
      <family val="2"/>
    </font>
    <font>
      <b/>
      <sz val="7"/>
      <color theme="0"/>
      <name val="Verdana"/>
      <family val="2"/>
    </font>
  </fonts>
  <fills count="12">
    <fill>
      <patternFill patternType="none"/>
    </fill>
    <fill>
      <patternFill patternType="gray125"/>
    </fill>
    <fill>
      <patternFill patternType="solid">
        <fgColor rgb="FFFF5000"/>
        <bgColor indexed="64"/>
      </patternFill>
    </fill>
    <fill>
      <patternFill patternType="solid">
        <fgColor rgb="FF3C3C3C"/>
        <bgColor indexed="64"/>
      </patternFill>
    </fill>
    <fill>
      <patternFill patternType="solid">
        <fgColor rgb="FFFFFFFF"/>
        <bgColor indexed="64"/>
      </patternFill>
    </fill>
    <fill>
      <patternFill patternType="solid">
        <fgColor rgb="FF1E1E1E"/>
        <bgColor indexed="64"/>
      </patternFill>
    </fill>
    <fill>
      <patternFill patternType="solid">
        <fgColor rgb="FFB2B2B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C19F55"/>
        <bgColor indexed="64"/>
      </patternFill>
    </fill>
    <fill>
      <patternFill patternType="solid">
        <fgColor rgb="FFB99F55"/>
        <bgColor indexed="64"/>
      </patternFill>
    </fill>
  </fills>
  <borders count="31">
    <border>
      <left/>
      <right/>
      <top/>
      <bottom/>
      <diagonal/>
    </border>
    <border>
      <left style="dotted">
        <color auto="1"/>
      </left>
      <right/>
      <top/>
      <bottom/>
      <diagonal/>
    </border>
    <border>
      <left/>
      <right/>
      <top style="thin">
        <color rgb="FFC9C9C9"/>
      </top>
      <bottom style="thin">
        <color rgb="FFC9C9C9"/>
      </bottom>
      <diagonal/>
    </border>
    <border>
      <left/>
      <right/>
      <top/>
      <bottom style="thin">
        <color rgb="FFA6A6A6"/>
      </bottom>
      <diagonal/>
    </border>
    <border>
      <left style="dotted">
        <color auto="1"/>
      </left>
      <right/>
      <top/>
      <bottom style="thin">
        <color rgb="FFA6A6A6"/>
      </bottom>
      <diagonal/>
    </border>
    <border>
      <left/>
      <right/>
      <top/>
      <bottom style="double">
        <color rgb="FFA6A6A6"/>
      </bottom>
      <diagonal/>
    </border>
    <border>
      <left style="dotted">
        <color auto="1"/>
      </left>
      <right/>
      <top/>
      <bottom style="double">
        <color rgb="FFA6A6A6"/>
      </bottom>
      <diagonal/>
    </border>
    <border>
      <left/>
      <right/>
      <top style="double">
        <color rgb="FFA6A6A6"/>
      </top>
      <bottom style="double">
        <color rgb="FFA6A6A6"/>
      </bottom>
      <diagonal/>
    </border>
    <border>
      <left style="dotted">
        <color auto="1"/>
      </left>
      <right/>
      <top style="double">
        <color rgb="FFA6A6A6"/>
      </top>
      <bottom style="double">
        <color rgb="FFA6A6A6"/>
      </bottom>
      <diagonal/>
    </border>
    <border>
      <left/>
      <right/>
      <top style="double">
        <color theme="0" tint="-0.24994659260841701"/>
      </top>
      <bottom style="double">
        <color theme="0" tint="-0.24994659260841701"/>
      </bottom>
      <diagonal/>
    </border>
    <border>
      <left style="dotted">
        <color auto="1"/>
      </left>
      <right/>
      <top style="double">
        <color theme="0" tint="-0.24994659260841701"/>
      </top>
      <bottom style="double">
        <color theme="0" tint="-0.24994659260841701"/>
      </bottom>
      <diagonal/>
    </border>
    <border>
      <left/>
      <right/>
      <top/>
      <bottom style="thin">
        <color theme="6" tint="0.39997558519241921"/>
      </bottom>
      <diagonal/>
    </border>
    <border>
      <left/>
      <right/>
      <top style="thin">
        <color theme="6" tint="0.39997558519241921"/>
      </top>
      <bottom style="thin">
        <color theme="6" tint="0.39997558519241921"/>
      </bottom>
      <diagonal/>
    </border>
    <border>
      <left/>
      <right/>
      <top/>
      <bottom style="double">
        <color auto="1"/>
      </bottom>
      <diagonal/>
    </border>
    <border>
      <left/>
      <right/>
      <top style="double">
        <color auto="1"/>
      </top>
      <bottom/>
      <diagonal/>
    </border>
    <border>
      <left/>
      <right/>
      <top/>
      <bottom style="thin">
        <color indexed="64"/>
      </bottom>
      <diagonal/>
    </border>
    <border>
      <left/>
      <right/>
      <top style="thin">
        <color indexed="64"/>
      </top>
      <bottom/>
      <diagonal/>
    </border>
    <border>
      <left style="dotted">
        <color auto="1"/>
      </left>
      <right style="dotted">
        <color auto="1"/>
      </right>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auto="1"/>
      </left>
      <right style="dotted">
        <color auto="1"/>
      </right>
      <top style="thin">
        <color indexed="64"/>
      </top>
      <bottom style="thin">
        <color rgb="FFA6A6A6"/>
      </bottom>
      <diagonal/>
    </border>
    <border>
      <left style="dotted">
        <color auto="1"/>
      </left>
      <right style="dotted">
        <color auto="1"/>
      </right>
      <top/>
      <bottom style="thin">
        <color rgb="FFA6A6A6"/>
      </bottom>
      <diagonal/>
    </border>
    <border>
      <left style="dotted">
        <color auto="1"/>
      </left>
      <right style="dotted">
        <color auto="1"/>
      </right>
      <top/>
      <bottom style="double">
        <color rgb="FFA6A6A6"/>
      </bottom>
      <diagonal/>
    </border>
    <border>
      <left style="dotted">
        <color auto="1"/>
      </left>
      <right style="dotted">
        <color auto="1"/>
      </right>
      <top style="double">
        <color rgb="FFA6A6A6"/>
      </top>
      <bottom style="double">
        <color rgb="FFA6A6A6"/>
      </bottom>
      <diagonal/>
    </border>
    <border>
      <left style="dotted">
        <color auto="1"/>
      </left>
      <right style="dotted">
        <color auto="1"/>
      </right>
      <top style="double">
        <color theme="0" tint="-0.24994659260841701"/>
      </top>
      <bottom style="double">
        <color theme="0" tint="-0.24994659260841701"/>
      </bottom>
      <diagonal/>
    </border>
    <border>
      <left/>
      <right/>
      <top style="thin">
        <color indexed="64"/>
      </top>
      <bottom style="thin">
        <color indexed="64"/>
      </bottom>
      <diagonal/>
    </border>
    <border>
      <left/>
      <right/>
      <top style="thin">
        <color theme="0" tint="-0.24994659260841701"/>
      </top>
      <bottom/>
      <diagonal/>
    </border>
    <border>
      <left style="dotted">
        <color auto="1"/>
      </left>
      <right/>
      <top style="thin">
        <color theme="0" tint="-0.24994659260841701"/>
      </top>
      <bottom/>
      <diagonal/>
    </border>
    <border>
      <left style="dotted">
        <color auto="1"/>
      </left>
      <right style="dotted">
        <color auto="1"/>
      </right>
      <top style="thin">
        <color theme="0" tint="-0.24994659260841701"/>
      </top>
      <bottom/>
      <diagonal/>
    </border>
    <border>
      <left style="dotted">
        <color auto="1"/>
      </left>
      <right style="dotted">
        <color auto="1"/>
      </right>
      <top/>
      <bottom style="thin">
        <color indexed="64"/>
      </bottom>
      <diagonal/>
    </border>
    <border>
      <left style="dotted">
        <color auto="1"/>
      </left>
      <right style="dotted">
        <color auto="1"/>
      </right>
      <top style="thin">
        <color indexed="64"/>
      </top>
      <bottom style="thin">
        <color indexed="64"/>
      </bottom>
      <diagonal/>
    </border>
  </borders>
  <cellStyleXfs count="5">
    <xf numFmtId="0" fontId="0" fillId="0" borderId="0"/>
    <xf numFmtId="0" fontId="15" fillId="0" borderId="0" applyNumberFormat="0" applyFill="0" applyBorder="0" applyAlignment="0" applyProtection="0"/>
    <xf numFmtId="9" fontId="40" fillId="0" borderId="0" applyFont="0" applyFill="0" applyBorder="0" applyAlignment="0" applyProtection="0"/>
    <xf numFmtId="0" fontId="40" fillId="0" borderId="0"/>
    <xf numFmtId="43" fontId="40" fillId="0" borderId="0" applyFont="0" applyFill="0" applyBorder="0" applyAlignment="0" applyProtection="0"/>
  </cellStyleXfs>
  <cellXfs count="315">
    <xf numFmtId="0" fontId="0" fillId="0" borderId="0" xfId="0"/>
    <xf numFmtId="0" fontId="3" fillId="3" borderId="0" xfId="0" applyFont="1" applyFill="1" applyAlignment="1">
      <alignment horizontal="center" vertical="center"/>
    </xf>
    <xf numFmtId="164" fontId="5" fillId="0" borderId="0" xfId="0" applyNumberFormat="1" applyFont="1" applyAlignment="1">
      <alignment horizontal="left" vertical="center"/>
    </xf>
    <xf numFmtId="3" fontId="5" fillId="0" borderId="0" xfId="0" applyNumberFormat="1" applyFont="1" applyAlignment="1">
      <alignment horizontal="center" vertical="center"/>
    </xf>
    <xf numFmtId="164" fontId="6" fillId="0" borderId="0" xfId="0" applyNumberFormat="1" applyFont="1" applyAlignment="1">
      <alignment horizontal="left" vertical="center" indent="1"/>
    </xf>
    <xf numFmtId="166" fontId="6"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4" borderId="0" xfId="0" applyFont="1" applyFill="1" applyAlignment="1">
      <alignment horizontal="left" vertical="center"/>
    </xf>
    <xf numFmtId="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5" fillId="0" borderId="0" xfId="0" applyFont="1" applyAlignment="1">
      <alignment horizontal="left" vertical="center" wrapText="1"/>
    </xf>
    <xf numFmtId="164" fontId="5" fillId="0" borderId="1" xfId="0" applyNumberFormat="1" applyFont="1" applyBorder="1" applyAlignment="1">
      <alignment horizontal="center" vertical="center"/>
    </xf>
    <xf numFmtId="164" fontId="5" fillId="0" borderId="0" xfId="0" applyNumberFormat="1"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4" borderId="0" xfId="0" applyFont="1" applyFill="1" applyAlignment="1">
      <alignment horizontal="left" vertical="center"/>
    </xf>
    <xf numFmtId="0" fontId="7" fillId="4" borderId="0" xfId="0" applyFont="1" applyFill="1" applyAlignment="1">
      <alignment horizontal="left" vertical="center" indent="1"/>
    </xf>
    <xf numFmtId="167" fontId="7" fillId="0" borderId="1" xfId="0" applyNumberFormat="1" applyFont="1" applyBorder="1" applyAlignment="1">
      <alignment horizontal="center" vertical="center"/>
    </xf>
    <xf numFmtId="167" fontId="7" fillId="0" borderId="0" xfId="0" applyNumberFormat="1" applyFont="1" applyAlignment="1">
      <alignment horizontal="center" vertical="center"/>
    </xf>
    <xf numFmtId="167" fontId="5" fillId="0" borderId="1" xfId="0" applyNumberFormat="1" applyFont="1" applyBorder="1" applyAlignment="1">
      <alignment horizontal="center" vertical="center"/>
    </xf>
    <xf numFmtId="167" fontId="5" fillId="0" borderId="0" xfId="0" applyNumberFormat="1" applyFont="1" applyAlignment="1">
      <alignment horizontal="center" vertical="center"/>
    </xf>
    <xf numFmtId="0" fontId="7" fillId="0" borderId="0" xfId="0" applyFont="1" applyAlignment="1">
      <alignment horizontal="left" vertical="center" wrapText="1" indent="1"/>
    </xf>
    <xf numFmtId="0" fontId="9" fillId="0" borderId="0" xfId="0" applyFont="1" applyAlignment="1">
      <alignment horizontal="left" vertical="center" indent="1"/>
    </xf>
    <xf numFmtId="167" fontId="9" fillId="0" borderId="0" xfId="0" applyNumberFormat="1" applyFont="1" applyAlignment="1">
      <alignment horizontal="center" vertical="center"/>
    </xf>
    <xf numFmtId="0" fontId="9" fillId="0" borderId="0" xfId="0" applyFont="1" applyAlignment="1">
      <alignment horizontal="left" vertical="center" wrapText="1" indent="1"/>
    </xf>
    <xf numFmtId="0" fontId="10" fillId="0" borderId="0" xfId="0" applyFont="1" applyAlignment="1">
      <alignment horizontal="left" vertical="center" wrapText="1" indent="1"/>
    </xf>
    <xf numFmtId="167" fontId="10" fillId="0" borderId="0" xfId="0" applyNumberFormat="1" applyFont="1" applyAlignment="1">
      <alignment horizontal="center" vertical="center"/>
    </xf>
    <xf numFmtId="0" fontId="3" fillId="3" borderId="0" xfId="0" applyFont="1" applyFill="1" applyAlignment="1">
      <alignment vertical="center"/>
    </xf>
    <xf numFmtId="0" fontId="8" fillId="0" borderId="2" xfId="0" applyFont="1" applyBorder="1" applyAlignment="1">
      <alignment vertical="center" wrapText="1"/>
    </xf>
    <xf numFmtId="167" fontId="8" fillId="0" borderId="2" xfId="0" applyNumberFormat="1" applyFont="1" applyBorder="1" applyAlignment="1">
      <alignment horizontal="center" vertical="center"/>
    </xf>
    <xf numFmtId="167" fontId="9" fillId="0" borderId="2" xfId="0" applyNumberFormat="1" applyFont="1" applyBorder="1" applyAlignment="1">
      <alignment horizontal="center" vertical="center"/>
    </xf>
    <xf numFmtId="0" fontId="8" fillId="0" borderId="2" xfId="0" applyFont="1" applyBorder="1" applyAlignment="1">
      <alignment vertical="center"/>
    </xf>
    <xf numFmtId="165" fontId="8" fillId="0" borderId="2" xfId="0" applyNumberFormat="1" applyFont="1" applyBorder="1" applyAlignment="1">
      <alignment horizontal="center" vertical="center"/>
    </xf>
    <xf numFmtId="0" fontId="9" fillId="0" borderId="2" xfId="0" applyFont="1" applyBorder="1" applyAlignment="1">
      <alignment horizontal="left" vertical="center" indent="1"/>
    </xf>
    <xf numFmtId="0" fontId="11" fillId="0" borderId="2" xfId="0" applyFont="1" applyBorder="1" applyAlignment="1">
      <alignment vertical="center" wrapText="1"/>
    </xf>
    <xf numFmtId="170" fontId="11" fillId="0" borderId="2" xfId="0" applyNumberFormat="1" applyFont="1" applyBorder="1" applyAlignment="1">
      <alignment horizontal="center" vertical="center"/>
    </xf>
    <xf numFmtId="0" fontId="5" fillId="0" borderId="3" xfId="0" applyFont="1" applyBorder="1" applyAlignment="1">
      <alignment horizontal="left" vertical="center" wrapText="1"/>
    </xf>
    <xf numFmtId="167" fontId="5" fillId="0" borderId="4" xfId="0" applyNumberFormat="1" applyFont="1" applyBorder="1" applyAlignment="1">
      <alignment horizontal="center" vertical="center"/>
    </xf>
    <xf numFmtId="167" fontId="5" fillId="0" borderId="3" xfId="0" applyNumberFormat="1" applyFont="1" applyBorder="1" applyAlignment="1">
      <alignment horizontal="center" vertical="center"/>
    </xf>
    <xf numFmtId="0" fontId="5" fillId="0" borderId="5" xfId="0" applyFont="1" applyBorder="1" applyAlignment="1">
      <alignment horizontal="left" vertical="center" wrapText="1"/>
    </xf>
    <xf numFmtId="167" fontId="5" fillId="0" borderId="6" xfId="0" applyNumberFormat="1" applyFont="1" applyBorder="1" applyAlignment="1">
      <alignment horizontal="center" vertical="center"/>
    </xf>
    <xf numFmtId="167" fontId="5" fillId="0" borderId="5"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7" fillId="0" borderId="0" xfId="0" applyFont="1" applyAlignment="1">
      <alignment vertical="center"/>
    </xf>
    <xf numFmtId="9" fontId="7" fillId="0" borderId="0" xfId="0" applyNumberFormat="1" applyFont="1" applyAlignment="1">
      <alignment vertical="center"/>
    </xf>
    <xf numFmtId="0" fontId="5" fillId="0" borderId="11" xfId="0" applyFont="1" applyBorder="1" applyAlignment="1">
      <alignment horizontal="left" vertical="center" wrapText="1"/>
    </xf>
    <xf numFmtId="167" fontId="5" fillId="0" borderId="11" xfId="0" applyNumberFormat="1" applyFont="1" applyBorder="1" applyAlignment="1">
      <alignment horizontal="center" vertical="center"/>
    </xf>
    <xf numFmtId="0" fontId="7" fillId="0" borderId="12" xfId="0" applyFont="1" applyBorder="1" applyAlignment="1">
      <alignment horizontal="left" vertical="center" indent="1"/>
    </xf>
    <xf numFmtId="167" fontId="7" fillId="0" borderId="11" xfId="0" applyNumberFormat="1" applyFont="1" applyBorder="1" applyAlignment="1">
      <alignment horizontal="center" vertical="center"/>
    </xf>
    <xf numFmtId="0" fontId="5" fillId="0" borderId="12" xfId="0" applyFont="1" applyBorder="1" applyAlignment="1">
      <alignment horizontal="left" vertical="center"/>
    </xf>
    <xf numFmtId="167" fontId="5" fillId="0" borderId="12" xfId="0" applyNumberFormat="1" applyFont="1" applyBorder="1" applyAlignment="1">
      <alignment horizontal="center" vertical="center"/>
    </xf>
    <xf numFmtId="0" fontId="5" fillId="0" borderId="11" xfId="0" applyFont="1" applyBorder="1" applyAlignment="1">
      <alignment horizontal="left" vertical="center"/>
    </xf>
    <xf numFmtId="0" fontId="21" fillId="6" borderId="11" xfId="0" applyFont="1" applyFill="1" applyBorder="1" applyAlignment="1">
      <alignment horizontal="left" vertical="center" wrapText="1"/>
    </xf>
    <xf numFmtId="167" fontId="21" fillId="6" borderId="11" xfId="0" applyNumberFormat="1" applyFont="1" applyFill="1" applyBorder="1" applyAlignment="1">
      <alignment horizontal="center" vertical="center"/>
    </xf>
    <xf numFmtId="167" fontId="21" fillId="6" borderId="12" xfId="0" applyNumberFormat="1" applyFont="1" applyFill="1" applyBorder="1" applyAlignment="1">
      <alignment horizontal="center" vertical="center"/>
    </xf>
    <xf numFmtId="166" fontId="7" fillId="0" borderId="12" xfId="0" applyNumberFormat="1" applyFont="1" applyBorder="1" applyAlignment="1">
      <alignment horizontal="left" vertical="center" indent="1"/>
    </xf>
    <xf numFmtId="166" fontId="7" fillId="0" borderId="11" xfId="0" applyNumberFormat="1" applyFont="1" applyBorder="1" applyAlignment="1">
      <alignment horizontal="center" vertical="center"/>
    </xf>
    <xf numFmtId="0" fontId="22" fillId="0" borderId="0" xfId="0" applyFont="1" applyAlignment="1">
      <alignment vertical="center"/>
    </xf>
    <xf numFmtId="168" fontId="22" fillId="0" borderId="0" xfId="0" applyNumberFormat="1" applyFont="1" applyAlignment="1">
      <alignment vertical="center"/>
    </xf>
    <xf numFmtId="9" fontId="22" fillId="0" borderId="0" xfId="0" applyNumberFormat="1" applyFont="1" applyAlignment="1">
      <alignment horizontal="center" vertical="center"/>
    </xf>
    <xf numFmtId="9" fontId="22" fillId="0" borderId="0" xfId="0" applyNumberFormat="1"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left" vertical="center"/>
    </xf>
    <xf numFmtId="0" fontId="7" fillId="0" borderId="0" xfId="0" applyFont="1" applyAlignment="1">
      <alignment horizontal="left" vertical="center" indent="1"/>
    </xf>
    <xf numFmtId="0" fontId="7" fillId="0" borderId="13" xfId="0" applyFont="1" applyBorder="1" applyAlignment="1">
      <alignment horizontal="left" vertical="center" indent="1"/>
    </xf>
    <xf numFmtId="0" fontId="5" fillId="0" borderId="14" xfId="0" applyFont="1" applyBorder="1" applyAlignment="1">
      <alignment horizontal="left" vertical="center"/>
    </xf>
    <xf numFmtId="172" fontId="2" fillId="0" borderId="0" xfId="0" applyNumberFormat="1" applyFont="1" applyAlignment="1">
      <alignment horizontal="right" vertical="center"/>
    </xf>
    <xf numFmtId="0" fontId="24" fillId="0" borderId="0" xfId="0" applyFont="1" applyAlignment="1">
      <alignment vertical="center"/>
    </xf>
    <xf numFmtId="172"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indent="2"/>
    </xf>
    <xf numFmtId="0" fontId="9" fillId="0" borderId="0" xfId="0" applyFont="1" applyAlignment="1">
      <alignment horizontal="left" vertical="center" indent="2"/>
    </xf>
    <xf numFmtId="172" fontId="8" fillId="0" borderId="14" xfId="0" applyNumberFormat="1" applyFont="1" applyBorder="1" applyAlignment="1">
      <alignment vertical="center"/>
    </xf>
    <xf numFmtId="172" fontId="8" fillId="0" borderId="0" xfId="0" applyNumberFormat="1" applyFont="1" applyAlignment="1">
      <alignment vertical="center"/>
    </xf>
    <xf numFmtId="0" fontId="7" fillId="0" borderId="0" xfId="0" applyFont="1" applyAlignment="1">
      <alignment horizontal="left" vertical="center" wrapText="1" indent="2"/>
    </xf>
    <xf numFmtId="168" fontId="7" fillId="0" borderId="0" xfId="0" applyNumberFormat="1" applyFont="1" applyAlignment="1">
      <alignment horizontal="center" vertical="center"/>
    </xf>
    <xf numFmtId="172" fontId="9" fillId="0" borderId="0" xfId="0" applyNumberFormat="1" applyFont="1" applyAlignment="1">
      <alignment horizontal="center" vertical="center"/>
    </xf>
    <xf numFmtId="0" fontId="25" fillId="0" borderId="0" xfId="0" applyFont="1" applyAlignment="1">
      <alignment vertical="center"/>
    </xf>
    <xf numFmtId="0" fontId="3" fillId="3" borderId="15" xfId="0" applyFont="1" applyFill="1" applyBorder="1" applyAlignment="1">
      <alignment vertical="center" wrapText="1"/>
    </xf>
    <xf numFmtId="0" fontId="3" fillId="3" borderId="15" xfId="0" applyFont="1" applyFill="1" applyBorder="1" applyAlignment="1">
      <alignment horizontal="center" vertical="center"/>
    </xf>
    <xf numFmtId="0" fontId="3" fillId="3" borderId="15" xfId="0" applyFont="1" applyFill="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0" fontId="7" fillId="0" borderId="13" xfId="0" applyFont="1" applyBorder="1" applyAlignment="1">
      <alignment horizontal="left" vertical="center" wrapText="1" indent="2"/>
    </xf>
    <xf numFmtId="172" fontId="8" fillId="0" borderId="13" xfId="0" applyNumberFormat="1" applyFont="1" applyBorder="1" applyAlignment="1">
      <alignment vertical="center"/>
    </xf>
    <xf numFmtId="0" fontId="14" fillId="6" borderId="11" xfId="0" applyFont="1" applyFill="1" applyBorder="1" applyAlignment="1">
      <alignment horizontal="left" vertical="center" wrapText="1"/>
    </xf>
    <xf numFmtId="167" fontId="14" fillId="6" borderId="11" xfId="0" applyNumberFormat="1" applyFont="1" applyFill="1" applyBorder="1" applyAlignment="1">
      <alignment horizontal="center" vertical="center"/>
    </xf>
    <xf numFmtId="167" fontId="14" fillId="6" borderId="12" xfId="0" applyNumberFormat="1" applyFont="1" applyFill="1" applyBorder="1" applyAlignment="1">
      <alignment horizontal="center" vertical="center"/>
    </xf>
    <xf numFmtId="0" fontId="18" fillId="0" borderId="0" xfId="0" applyFont="1" applyAlignment="1">
      <alignment horizontal="center" vertical="center"/>
    </xf>
    <xf numFmtId="0" fontId="28" fillId="0" borderId="0" xfId="0" applyFont="1" applyAlignment="1">
      <alignment horizontal="center" vertical="center"/>
    </xf>
    <xf numFmtId="0" fontId="30" fillId="5" borderId="0" xfId="0" applyFont="1" applyFill="1"/>
    <xf numFmtId="0" fontId="32" fillId="5" borderId="0" xfId="0" applyFont="1" applyFill="1"/>
    <xf numFmtId="0" fontId="24" fillId="0" borderId="0" xfId="0" applyFont="1"/>
    <xf numFmtId="0" fontId="24" fillId="0" borderId="0" xfId="0" applyFont="1" applyAlignment="1">
      <alignment horizontal="center" vertical="center"/>
    </xf>
    <xf numFmtId="0" fontId="1" fillId="0" borderId="0" xfId="0" applyFont="1"/>
    <xf numFmtId="0" fontId="24" fillId="0" borderId="0" xfId="0" applyFont="1" applyAlignment="1">
      <alignment horizontal="left"/>
    </xf>
    <xf numFmtId="0" fontId="1" fillId="0" borderId="0" xfId="0" applyFont="1" applyAlignment="1">
      <alignment horizontal="center" vertical="center"/>
    </xf>
    <xf numFmtId="0" fontId="25" fillId="0" borderId="0" xfId="0" applyFont="1" applyAlignment="1">
      <alignment horizontal="center" vertical="center"/>
    </xf>
    <xf numFmtId="164" fontId="6" fillId="0" borderId="0" xfId="0" applyNumberFormat="1" applyFont="1" applyAlignment="1">
      <alignment horizontal="center" vertical="center"/>
    </xf>
    <xf numFmtId="0" fontId="7" fillId="4" borderId="0" xfId="0" applyFont="1" applyFill="1" applyAlignment="1">
      <alignment horizontal="center" vertical="center"/>
    </xf>
    <xf numFmtId="0" fontId="1" fillId="4" borderId="0" xfId="0" applyFont="1" applyFill="1" applyAlignment="1">
      <alignment horizontal="center" vertical="center"/>
    </xf>
    <xf numFmtId="0" fontId="3" fillId="2" borderId="15" xfId="0" applyFont="1" applyFill="1" applyBorder="1" applyAlignment="1">
      <alignment vertical="center" wrapText="1"/>
    </xf>
    <xf numFmtId="0" fontId="3" fillId="2" borderId="15"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5" xfId="0" quotePrefix="1" applyFont="1" applyFill="1" applyBorder="1" applyAlignment="1">
      <alignment horizontal="center" vertical="center"/>
    </xf>
    <xf numFmtId="174" fontId="7" fillId="0" borderId="0" xfId="0" applyNumberFormat="1" applyFont="1" applyAlignment="1">
      <alignment horizontal="center" vertical="center"/>
    </xf>
    <xf numFmtId="170" fontId="7" fillId="0" borderId="0" xfId="0" applyNumberFormat="1" applyFont="1" applyAlignment="1">
      <alignment horizontal="center" vertical="center"/>
    </xf>
    <xf numFmtId="170" fontId="7" fillId="0" borderId="1" xfId="0" applyNumberFormat="1"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xf>
    <xf numFmtId="0" fontId="7" fillId="0" borderId="0" xfId="0" applyFont="1" applyAlignment="1">
      <alignment horizontal="left" vertical="center" wrapText="1"/>
    </xf>
    <xf numFmtId="0" fontId="28" fillId="0" borderId="0" xfId="0" applyFont="1" applyAlignment="1">
      <alignment horizontal="center"/>
    </xf>
    <xf numFmtId="169" fontId="23" fillId="5" borderId="0" xfId="0" quotePrefix="1" applyNumberFormat="1" applyFont="1" applyFill="1" applyAlignment="1">
      <alignment horizontal="center" vertical="center"/>
    </xf>
    <xf numFmtId="169" fontId="33" fillId="5" borderId="0" xfId="0" applyNumberFormat="1" applyFont="1" applyFill="1" applyAlignment="1">
      <alignment horizontal="center" vertical="center"/>
    </xf>
    <xf numFmtId="0" fontId="30" fillId="5" borderId="0" xfId="0" applyFont="1" applyFill="1" applyAlignment="1">
      <alignment horizontal="left" vertical="center"/>
    </xf>
    <xf numFmtId="0" fontId="30" fillId="5" borderId="0" xfId="0" applyFont="1" applyFill="1" applyAlignment="1">
      <alignment horizontal="center" vertical="center"/>
    </xf>
    <xf numFmtId="0" fontId="31" fillId="5" borderId="0" xfId="1" applyFont="1" applyFill="1" applyAlignment="1">
      <alignment horizontal="left" vertical="center"/>
    </xf>
    <xf numFmtId="0" fontId="23" fillId="5" borderId="0" xfId="0" applyFont="1" applyFill="1" applyAlignment="1">
      <alignment horizontal="left" vertical="center"/>
    </xf>
    <xf numFmtId="0" fontId="3" fillId="3" borderId="15" xfId="0" applyFont="1" applyFill="1" applyBorder="1" applyAlignment="1">
      <alignment horizontal="center" vertical="center" wrapText="1"/>
    </xf>
    <xf numFmtId="0" fontId="4" fillId="3" borderId="15" xfId="0" applyFont="1" applyFill="1" applyBorder="1" applyAlignment="1">
      <alignment horizontal="center" vertical="center"/>
    </xf>
    <xf numFmtId="164" fontId="5" fillId="0" borderId="19" xfId="0" applyNumberFormat="1" applyFont="1" applyBorder="1" applyAlignment="1">
      <alignment horizontal="center" vertical="center"/>
    </xf>
    <xf numFmtId="173" fontId="7" fillId="8" borderId="0" xfId="0" applyNumberFormat="1" applyFont="1" applyFill="1" applyAlignment="1">
      <alignment horizontal="center" vertical="center"/>
    </xf>
    <xf numFmtId="173" fontId="5" fillId="8" borderId="0" xfId="0" applyNumberFormat="1" applyFont="1" applyFill="1" applyAlignment="1">
      <alignment horizontal="center" vertical="center"/>
    </xf>
    <xf numFmtId="173" fontId="5" fillId="8" borderId="14" xfId="0" applyNumberFormat="1" applyFont="1" applyFill="1" applyBorder="1" applyAlignment="1">
      <alignment horizontal="center" vertical="center"/>
    </xf>
    <xf numFmtId="173" fontId="7" fillId="8" borderId="13" xfId="0" applyNumberFormat="1" applyFont="1" applyFill="1" applyBorder="1" applyAlignment="1">
      <alignment horizontal="center" vertical="center"/>
    </xf>
    <xf numFmtId="173" fontId="5" fillId="8" borderId="13" xfId="0" applyNumberFormat="1" applyFont="1" applyFill="1" applyBorder="1" applyAlignment="1">
      <alignment horizontal="center" vertical="center"/>
    </xf>
    <xf numFmtId="173" fontId="7" fillId="0" borderId="0" xfId="0" applyNumberFormat="1" applyFont="1" applyAlignment="1">
      <alignment horizontal="center" vertical="center"/>
    </xf>
    <xf numFmtId="173" fontId="5" fillId="0" borderId="0" xfId="0" applyNumberFormat="1" applyFont="1" applyAlignment="1">
      <alignment horizontal="center" vertical="center"/>
    </xf>
    <xf numFmtId="173" fontId="5" fillId="0" borderId="14" xfId="0" applyNumberFormat="1" applyFont="1" applyBorder="1" applyAlignment="1">
      <alignment horizontal="center" vertical="center"/>
    </xf>
    <xf numFmtId="173" fontId="7" fillId="0" borderId="13" xfId="0" applyNumberFormat="1" applyFont="1" applyBorder="1" applyAlignment="1">
      <alignment horizontal="center" vertical="center"/>
    </xf>
    <xf numFmtId="173" fontId="5" fillId="0" borderId="13" xfId="0" applyNumberFormat="1" applyFont="1" applyBorder="1" applyAlignment="1">
      <alignment horizontal="center" vertical="center"/>
    </xf>
    <xf numFmtId="167" fontId="7" fillId="8" borderId="0" xfId="0" applyNumberFormat="1" applyFont="1" applyFill="1" applyAlignment="1">
      <alignment horizontal="center" vertical="center"/>
    </xf>
    <xf numFmtId="175" fontId="7" fillId="8" borderId="0" xfId="0" applyNumberFormat="1" applyFont="1" applyFill="1" applyAlignment="1">
      <alignment horizontal="center" vertical="center"/>
    </xf>
    <xf numFmtId="172" fontId="7" fillId="8" borderId="0" xfId="0" applyNumberFormat="1" applyFont="1" applyFill="1" applyAlignment="1">
      <alignment horizontal="right" vertical="center"/>
    </xf>
    <xf numFmtId="172" fontId="7" fillId="8" borderId="13" xfId="0" applyNumberFormat="1" applyFont="1" applyFill="1" applyBorder="1" applyAlignment="1">
      <alignment horizontal="right" vertical="center"/>
    </xf>
    <xf numFmtId="172" fontId="5" fillId="8" borderId="0" xfId="0" applyNumberFormat="1" applyFont="1" applyFill="1" applyAlignment="1">
      <alignment horizontal="right" vertical="center"/>
    </xf>
    <xf numFmtId="172" fontId="5" fillId="8" borderId="14" xfId="0" applyNumberFormat="1" applyFont="1" applyFill="1" applyBorder="1" applyAlignment="1">
      <alignment horizontal="right" vertical="center"/>
    </xf>
    <xf numFmtId="172" fontId="2" fillId="8" borderId="0" xfId="0" applyNumberFormat="1" applyFont="1" applyFill="1" applyAlignment="1">
      <alignment horizontal="right" vertical="center"/>
    </xf>
    <xf numFmtId="171" fontId="5" fillId="8" borderId="0" xfId="0" applyNumberFormat="1" applyFont="1" applyFill="1" applyAlignment="1">
      <alignment horizontal="right" vertical="center"/>
    </xf>
    <xf numFmtId="171" fontId="5" fillId="0" borderId="0" xfId="0" applyNumberFormat="1" applyFont="1" applyAlignment="1">
      <alignment horizontal="right" vertical="center"/>
    </xf>
    <xf numFmtId="172" fontId="7" fillId="0" borderId="0" xfId="0" applyNumberFormat="1" applyFont="1" applyAlignment="1">
      <alignment horizontal="right" vertical="center"/>
    </xf>
    <xf numFmtId="172" fontId="7" fillId="0" borderId="13" xfId="0" applyNumberFormat="1" applyFont="1" applyBorder="1" applyAlignment="1">
      <alignment horizontal="right" vertical="center"/>
    </xf>
    <xf numFmtId="172" fontId="5" fillId="0" borderId="0" xfId="0" applyNumberFormat="1" applyFont="1" applyAlignment="1">
      <alignment horizontal="right" vertical="center"/>
    </xf>
    <xf numFmtId="172" fontId="5" fillId="0" borderId="14" xfId="0" applyNumberFormat="1" applyFont="1" applyBorder="1" applyAlignment="1">
      <alignment horizontal="right" vertical="center"/>
    </xf>
    <xf numFmtId="175" fontId="7" fillId="0" borderId="0" xfId="0" applyNumberFormat="1" applyFont="1" applyAlignment="1">
      <alignment horizontal="center" vertical="center"/>
    </xf>
    <xf numFmtId="167" fontId="5" fillId="8" borderId="20" xfId="0" applyNumberFormat="1" applyFont="1" applyFill="1" applyBorder="1" applyAlignment="1">
      <alignment horizontal="center" vertical="center"/>
    </xf>
    <xf numFmtId="167" fontId="7" fillId="8" borderId="17" xfId="0" applyNumberFormat="1" applyFont="1" applyFill="1" applyBorder="1" applyAlignment="1">
      <alignment horizontal="center" vertical="center"/>
    </xf>
    <xf numFmtId="167" fontId="5" fillId="8" borderId="21" xfId="0" applyNumberFormat="1" applyFont="1" applyFill="1" applyBorder="1" applyAlignment="1">
      <alignment horizontal="center" vertical="center"/>
    </xf>
    <xf numFmtId="167" fontId="5" fillId="8" borderId="22" xfId="0" applyNumberFormat="1" applyFont="1" applyFill="1" applyBorder="1" applyAlignment="1">
      <alignment horizontal="center" vertical="center"/>
    </xf>
    <xf numFmtId="167" fontId="5" fillId="8" borderId="17" xfId="0" applyNumberFormat="1" applyFont="1" applyFill="1" applyBorder="1" applyAlignment="1">
      <alignment horizontal="center" vertical="center"/>
    </xf>
    <xf numFmtId="167" fontId="5" fillId="8" borderId="23" xfId="0" applyNumberFormat="1" applyFont="1" applyFill="1" applyBorder="1" applyAlignment="1">
      <alignment horizontal="center" vertical="center"/>
    </xf>
    <xf numFmtId="167" fontId="11" fillId="8" borderId="24" xfId="0" applyNumberFormat="1" applyFont="1" applyFill="1" applyBorder="1" applyAlignment="1">
      <alignment horizontal="center" vertical="center"/>
    </xf>
    <xf numFmtId="164" fontId="5" fillId="8" borderId="17" xfId="0" applyNumberFormat="1" applyFont="1" applyFill="1" applyBorder="1" applyAlignment="1">
      <alignment horizontal="center" vertical="center"/>
    </xf>
    <xf numFmtId="170" fontId="7" fillId="8" borderId="17" xfId="0" applyNumberFormat="1" applyFont="1" applyFill="1" applyBorder="1" applyAlignment="1">
      <alignment horizontal="center" vertical="center"/>
    </xf>
    <xf numFmtId="3" fontId="5" fillId="8" borderId="18" xfId="0" applyNumberFormat="1" applyFont="1" applyFill="1" applyBorder="1" applyAlignment="1">
      <alignment horizontal="center" vertical="center"/>
    </xf>
    <xf numFmtId="3" fontId="5" fillId="8" borderId="17" xfId="0" applyNumberFormat="1" applyFont="1" applyFill="1" applyBorder="1" applyAlignment="1">
      <alignment horizontal="center" vertical="center"/>
    </xf>
    <xf numFmtId="166" fontId="6" fillId="8" borderId="17" xfId="0" applyNumberFormat="1" applyFont="1" applyFill="1" applyBorder="1" applyAlignment="1">
      <alignment horizontal="center" vertical="center"/>
    </xf>
    <xf numFmtId="4" fontId="7" fillId="8" borderId="17" xfId="0" applyNumberFormat="1" applyFont="1" applyFill="1" applyBorder="1" applyAlignment="1">
      <alignment horizontal="center" vertical="center"/>
    </xf>
    <xf numFmtId="0" fontId="7" fillId="8" borderId="17" xfId="0" applyFont="1" applyFill="1" applyBorder="1" applyAlignment="1">
      <alignment horizontal="center" vertical="center"/>
    </xf>
    <xf numFmtId="164" fontId="7" fillId="8" borderId="17" xfId="0" applyNumberFormat="1" applyFont="1" applyFill="1" applyBorder="1" applyAlignment="1">
      <alignment horizontal="center" vertical="center"/>
    </xf>
    <xf numFmtId="174" fontId="7" fillId="8" borderId="17" xfId="0" applyNumberFormat="1" applyFont="1" applyFill="1" applyBorder="1" applyAlignment="1">
      <alignment horizontal="center" vertical="center"/>
    </xf>
    <xf numFmtId="167" fontId="8" fillId="8" borderId="2" xfId="0" applyNumberFormat="1" applyFont="1" applyFill="1" applyBorder="1" applyAlignment="1">
      <alignment horizontal="center" vertical="center"/>
    </xf>
    <xf numFmtId="167" fontId="9" fillId="8" borderId="2" xfId="0" applyNumberFormat="1" applyFont="1" applyFill="1" applyBorder="1" applyAlignment="1">
      <alignment horizontal="center" vertical="center"/>
    </xf>
    <xf numFmtId="167" fontId="9" fillId="8" borderId="0" xfId="0" applyNumberFormat="1" applyFont="1" applyFill="1" applyAlignment="1">
      <alignment horizontal="center" vertical="center"/>
    </xf>
    <xf numFmtId="165" fontId="8" fillId="8" borderId="2" xfId="0" applyNumberFormat="1" applyFont="1" applyFill="1" applyBorder="1" applyAlignment="1">
      <alignment horizontal="center" vertical="center"/>
    </xf>
    <xf numFmtId="167" fontId="10" fillId="8" borderId="0" xfId="0" applyNumberFormat="1" applyFont="1" applyFill="1" applyAlignment="1">
      <alignment horizontal="center" vertical="center"/>
    </xf>
    <xf numFmtId="170" fontId="11" fillId="8" borderId="2" xfId="0" applyNumberFormat="1" applyFont="1" applyFill="1" applyBorder="1" applyAlignment="1">
      <alignment horizontal="center" vertical="center"/>
    </xf>
    <xf numFmtId="0" fontId="37" fillId="0" borderId="0" xfId="0" applyFont="1" applyAlignment="1">
      <alignment horizontal="left" vertical="center"/>
    </xf>
    <xf numFmtId="168" fontId="20" fillId="0" borderId="0" xfId="0" applyNumberFormat="1" applyFont="1" applyAlignment="1">
      <alignment horizontal="center" vertical="center"/>
    </xf>
    <xf numFmtId="0" fontId="38" fillId="0" borderId="15" xfId="0" applyFont="1" applyBorder="1" applyAlignment="1">
      <alignment horizontal="left" vertical="center"/>
    </xf>
    <xf numFmtId="168" fontId="19" fillId="0" borderId="15" xfId="0" applyNumberFormat="1" applyFont="1" applyBorder="1" applyAlignment="1">
      <alignment horizontal="center" vertical="center"/>
    </xf>
    <xf numFmtId="0" fontId="38" fillId="0" borderId="16" xfId="0" applyFont="1" applyBorder="1" applyAlignment="1">
      <alignment horizontal="left" vertical="center"/>
    </xf>
    <xf numFmtId="168" fontId="19" fillId="0" borderId="16" xfId="0" applyNumberFormat="1" applyFont="1" applyBorder="1" applyAlignment="1">
      <alignment horizontal="center" vertical="center"/>
    </xf>
    <xf numFmtId="0" fontId="37" fillId="0" borderId="0" xfId="0" applyFont="1" applyAlignment="1">
      <alignment horizontal="left" vertical="center" indent="2"/>
    </xf>
    <xf numFmtId="168" fontId="20" fillId="8" borderId="0" xfId="0" applyNumberFormat="1" applyFont="1" applyFill="1" applyAlignment="1">
      <alignment horizontal="center" vertical="center"/>
    </xf>
    <xf numFmtId="168" fontId="19" fillId="8" borderId="15" xfId="0" applyNumberFormat="1" applyFont="1" applyFill="1" applyBorder="1" applyAlignment="1">
      <alignment horizontal="center" vertical="center"/>
    </xf>
    <xf numFmtId="168" fontId="19" fillId="8" borderId="16" xfId="0" applyNumberFormat="1" applyFont="1" applyFill="1" applyBorder="1" applyAlignment="1">
      <alignment horizontal="center" vertical="center"/>
    </xf>
    <xf numFmtId="167" fontId="5" fillId="8" borderId="11" xfId="0" applyNumberFormat="1" applyFont="1" applyFill="1" applyBorder="1" applyAlignment="1">
      <alignment horizontal="center" vertical="center"/>
    </xf>
    <xf numFmtId="167" fontId="7" fillId="8" borderId="11" xfId="0" applyNumberFormat="1" applyFont="1" applyFill="1" applyBorder="1" applyAlignment="1">
      <alignment horizontal="center" vertical="center"/>
    </xf>
    <xf numFmtId="167" fontId="5" fillId="8" borderId="12" xfId="0" applyNumberFormat="1" applyFont="1" applyFill="1" applyBorder="1" applyAlignment="1">
      <alignment horizontal="center" vertical="center"/>
    </xf>
    <xf numFmtId="166" fontId="7" fillId="8" borderId="11" xfId="0" applyNumberFormat="1" applyFont="1" applyFill="1" applyBorder="1" applyAlignment="1">
      <alignment horizontal="center" vertical="center"/>
    </xf>
    <xf numFmtId="167" fontId="10" fillId="0" borderId="1" xfId="0" applyNumberFormat="1" applyFont="1" applyBorder="1" applyAlignment="1">
      <alignment horizontal="center" vertical="center"/>
    </xf>
    <xf numFmtId="167" fontId="10" fillId="8" borderId="17" xfId="0" applyNumberFormat="1" applyFont="1" applyFill="1" applyBorder="1" applyAlignment="1">
      <alignment horizontal="center" vertical="center"/>
    </xf>
    <xf numFmtId="0" fontId="1" fillId="0" borderId="0" xfId="0" applyFont="1" applyAlignment="1">
      <alignment vertical="center" wrapText="1"/>
    </xf>
    <xf numFmtId="0" fontId="9" fillId="0" borderId="2" xfId="0" applyFont="1" applyBorder="1" applyAlignment="1">
      <alignment horizontal="left" vertical="center" wrapText="1" indent="1"/>
    </xf>
    <xf numFmtId="176" fontId="7" fillId="0" borderId="0" xfId="0" applyNumberFormat="1" applyFont="1" applyAlignment="1">
      <alignment horizontal="center" vertical="center"/>
    </xf>
    <xf numFmtId="176" fontId="7" fillId="8" borderId="17" xfId="0" applyNumberFormat="1" applyFont="1" applyFill="1" applyBorder="1" applyAlignment="1">
      <alignment horizontal="center" vertical="center"/>
    </xf>
    <xf numFmtId="168" fontId="24" fillId="0" borderId="0" xfId="0" applyNumberFormat="1" applyFont="1"/>
    <xf numFmtId="176" fontId="24" fillId="0" borderId="0" xfId="0" applyNumberFormat="1" applyFont="1"/>
    <xf numFmtId="168" fontId="24" fillId="0" borderId="0" xfId="0" applyNumberFormat="1" applyFont="1" applyAlignment="1">
      <alignment horizontal="center" vertical="center"/>
    </xf>
    <xf numFmtId="0" fontId="27" fillId="0" borderId="0" xfId="0" applyFont="1" applyAlignment="1">
      <alignment horizontal="center" vertical="center"/>
    </xf>
    <xf numFmtId="165" fontId="27" fillId="0" borderId="1" xfId="0" applyNumberFormat="1" applyFont="1" applyBorder="1" applyAlignment="1">
      <alignment horizontal="center" vertical="center"/>
    </xf>
    <xf numFmtId="165" fontId="27" fillId="0" borderId="0" xfId="0" applyNumberFormat="1" applyFont="1" applyAlignment="1">
      <alignment horizontal="center" vertical="center"/>
    </xf>
    <xf numFmtId="165" fontId="27" fillId="8" borderId="17" xfId="2" applyNumberFormat="1" applyFont="1" applyFill="1" applyBorder="1" applyAlignment="1">
      <alignment horizontal="center" vertical="center"/>
    </xf>
    <xf numFmtId="0" fontId="27" fillId="0" borderId="0" xfId="0" applyFont="1" applyAlignment="1">
      <alignment horizontal="left" vertical="center" indent="1"/>
    </xf>
    <xf numFmtId="170" fontId="27" fillId="0" borderId="1" xfId="0" applyNumberFormat="1" applyFont="1" applyBorder="1" applyAlignment="1">
      <alignment horizontal="center" vertical="center"/>
    </xf>
    <xf numFmtId="170" fontId="27" fillId="0" borderId="0" xfId="0" applyNumberFormat="1" applyFont="1" applyAlignment="1">
      <alignment horizontal="center" vertical="center"/>
    </xf>
    <xf numFmtId="170" fontId="27" fillId="8" borderId="17" xfId="0" applyNumberFormat="1" applyFont="1" applyFill="1" applyBorder="1" applyAlignment="1">
      <alignment horizontal="center" vertical="center"/>
    </xf>
    <xf numFmtId="174" fontId="27" fillId="0" borderId="0" xfId="0" applyNumberFormat="1" applyFont="1" applyAlignment="1">
      <alignment horizontal="center" vertical="center"/>
    </xf>
    <xf numFmtId="174" fontId="27" fillId="8" borderId="17" xfId="0" applyNumberFormat="1" applyFont="1" applyFill="1" applyBorder="1" applyAlignment="1">
      <alignment horizontal="center" vertical="center"/>
    </xf>
    <xf numFmtId="0" fontId="7" fillId="0" borderId="15" xfId="0" applyFont="1" applyBorder="1" applyAlignment="1">
      <alignment horizontal="left" vertical="center"/>
    </xf>
    <xf numFmtId="172" fontId="5" fillId="8" borderId="15" xfId="0" applyNumberFormat="1" applyFont="1" applyFill="1" applyBorder="1" applyAlignment="1">
      <alignment horizontal="right" vertical="center"/>
    </xf>
    <xf numFmtId="172" fontId="5" fillId="0" borderId="15" xfId="0" applyNumberFormat="1" applyFont="1" applyBorder="1" applyAlignment="1">
      <alignment horizontal="right" vertical="center"/>
    </xf>
    <xf numFmtId="172" fontId="7" fillId="0" borderId="15" xfId="0" applyNumberFormat="1" applyFont="1" applyBorder="1" applyAlignment="1">
      <alignment horizontal="right" vertical="center"/>
    </xf>
    <xf numFmtId="0" fontId="7" fillId="0" borderId="15" xfId="0" applyFont="1" applyBorder="1" applyAlignment="1">
      <alignment horizontal="left" vertical="center" indent="1"/>
    </xf>
    <xf numFmtId="172" fontId="7" fillId="8" borderId="15" xfId="0" applyNumberFormat="1" applyFont="1" applyFill="1" applyBorder="1" applyAlignment="1">
      <alignment horizontal="right" vertical="center"/>
    </xf>
    <xf numFmtId="0" fontId="41" fillId="5" borderId="0" xfId="0" applyFont="1" applyFill="1" applyAlignment="1">
      <alignment horizontal="left" vertical="center"/>
    </xf>
    <xf numFmtId="0" fontId="4" fillId="3" borderId="15" xfId="0" applyFont="1" applyFill="1" applyBorder="1" applyAlignment="1">
      <alignment horizontal="left" vertical="center"/>
    </xf>
    <xf numFmtId="0" fontId="42" fillId="0" borderId="0" xfId="0" applyFont="1" applyAlignment="1">
      <alignment horizontal="left" vertical="center" indent="2"/>
    </xf>
    <xf numFmtId="168" fontId="42" fillId="0" borderId="0" xfId="0" applyNumberFormat="1" applyFont="1" applyAlignment="1">
      <alignment horizontal="center" vertical="center"/>
    </xf>
    <xf numFmtId="168" fontId="42" fillId="8" borderId="0" xfId="0" applyNumberFormat="1" applyFont="1" applyFill="1" applyAlignment="1">
      <alignment horizontal="center" vertical="center"/>
    </xf>
    <xf numFmtId="0" fontId="18" fillId="0" borderId="0" xfId="0" applyFont="1" applyAlignment="1">
      <alignment vertical="center"/>
    </xf>
    <xf numFmtId="0" fontId="3" fillId="3" borderId="15" xfId="0" quotePrefix="1"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vertical="center"/>
    </xf>
    <xf numFmtId="3" fontId="43" fillId="0" borderId="0" xfId="0" applyNumberFormat="1" applyFont="1" applyAlignment="1">
      <alignment horizontal="center" vertical="center"/>
    </xf>
    <xf numFmtId="3" fontId="43" fillId="8" borderId="18" xfId="0" applyNumberFormat="1" applyFont="1" applyFill="1" applyBorder="1" applyAlignment="1">
      <alignment horizontal="center" vertical="center"/>
    </xf>
    <xf numFmtId="3" fontId="43" fillId="8" borderId="17" xfId="0" applyNumberFormat="1" applyFont="1" applyFill="1" applyBorder="1" applyAlignment="1">
      <alignment horizontal="center" vertical="center"/>
    </xf>
    <xf numFmtId="0" fontId="44" fillId="0" borderId="0" xfId="0" applyFont="1"/>
    <xf numFmtId="0" fontId="34" fillId="5" borderId="0" xfId="0" applyFont="1" applyFill="1" applyAlignment="1">
      <alignment vertical="center"/>
    </xf>
    <xf numFmtId="0" fontId="45" fillId="5" borderId="0" xfId="0" applyFont="1" applyFill="1" applyAlignment="1">
      <alignment vertical="center"/>
    </xf>
    <xf numFmtId="0" fontId="10" fillId="0" borderId="2" xfId="0" applyFont="1" applyBorder="1" applyAlignment="1">
      <alignment vertical="center" wrapText="1"/>
    </xf>
    <xf numFmtId="168" fontId="10" fillId="0" borderId="2" xfId="0" applyNumberFormat="1" applyFont="1" applyBorder="1" applyAlignment="1">
      <alignment horizontal="center" vertical="center"/>
    </xf>
    <xf numFmtId="168" fontId="10" fillId="8" borderId="2" xfId="0" applyNumberFormat="1" applyFont="1" applyFill="1" applyBorder="1" applyAlignment="1">
      <alignment horizontal="center" vertical="center"/>
    </xf>
    <xf numFmtId="0" fontId="8" fillId="0" borderId="2" xfId="0" applyFont="1" applyBorder="1" applyAlignment="1">
      <alignment horizontal="left" vertical="center" wrapText="1"/>
    </xf>
    <xf numFmtId="0" fontId="14" fillId="0" borderId="0" xfId="0" applyFont="1" applyAlignment="1">
      <alignment horizontal="left" vertical="center"/>
    </xf>
    <xf numFmtId="0" fontId="38" fillId="0" borderId="25" xfId="0" applyFont="1" applyBorder="1" applyAlignment="1">
      <alignment horizontal="left" vertical="center"/>
    </xf>
    <xf numFmtId="0" fontId="37" fillId="0" borderId="0" xfId="0" applyFont="1" applyAlignment="1">
      <alignment horizontal="left" vertical="center" indent="1"/>
    </xf>
    <xf numFmtId="0" fontId="38" fillId="0" borderId="0" xfId="0" applyFont="1" applyAlignment="1">
      <alignment horizontal="left" vertical="center"/>
    </xf>
    <xf numFmtId="0" fontId="3" fillId="11" borderId="15" xfId="0" applyFont="1" applyFill="1" applyBorder="1" applyAlignment="1">
      <alignment horizontal="left" vertical="center" wrapText="1"/>
    </xf>
    <xf numFmtId="0" fontId="3" fillId="11" borderId="15" xfId="0" applyFont="1" applyFill="1" applyBorder="1" applyAlignment="1">
      <alignment horizontal="center" vertical="center"/>
    </xf>
    <xf numFmtId="167" fontId="10" fillId="0" borderId="0" xfId="0" applyNumberFormat="1" applyFont="1" applyAlignment="1">
      <alignment horizontal="left" vertical="center" indent="1"/>
    </xf>
    <xf numFmtId="167" fontId="10" fillId="0" borderId="26" xfId="0" applyNumberFormat="1" applyFont="1" applyBorder="1" applyAlignment="1">
      <alignment horizontal="left" vertical="center" indent="1"/>
    </xf>
    <xf numFmtId="167" fontId="10" fillId="0" borderId="27" xfId="0" applyNumberFormat="1" applyFont="1" applyBorder="1" applyAlignment="1">
      <alignment horizontal="center" vertical="center"/>
    </xf>
    <xf numFmtId="167" fontId="10" fillId="0" borderId="26" xfId="0" applyNumberFormat="1" applyFont="1" applyBorder="1" applyAlignment="1">
      <alignment horizontal="center" vertical="center"/>
    </xf>
    <xf numFmtId="167" fontId="10" fillId="8" borderId="28" xfId="0" applyNumberFormat="1" applyFont="1" applyFill="1" applyBorder="1" applyAlignment="1">
      <alignment horizontal="center" vertical="center"/>
    </xf>
    <xf numFmtId="0" fontId="5" fillId="0" borderId="0" xfId="0" applyFont="1" applyAlignment="1">
      <alignment horizontal="left" vertical="center" indent="2"/>
    </xf>
    <xf numFmtId="164" fontId="47" fillId="0" borderId="0" xfId="0" applyNumberFormat="1" applyFont="1" applyAlignment="1">
      <alignment horizontal="center" vertical="center"/>
    </xf>
    <xf numFmtId="0" fontId="47" fillId="4" borderId="16" xfId="0" applyFont="1" applyFill="1" applyBorder="1" applyAlignment="1">
      <alignment horizontal="center" vertical="center"/>
    </xf>
    <xf numFmtId="0" fontId="47" fillId="4" borderId="0" xfId="0" applyFont="1" applyFill="1" applyAlignment="1">
      <alignment horizontal="center" vertical="center"/>
    </xf>
    <xf numFmtId="0" fontId="47" fillId="4" borderId="15" xfId="0" applyFont="1" applyFill="1" applyBorder="1" applyAlignment="1">
      <alignment horizontal="center" vertical="center"/>
    </xf>
    <xf numFmtId="0" fontId="47" fillId="8" borderId="25" xfId="0" applyFont="1" applyFill="1" applyBorder="1" applyAlignment="1">
      <alignment horizontal="center" vertical="center"/>
    </xf>
    <xf numFmtId="0" fontId="28" fillId="3" borderId="25" xfId="0" applyFont="1" applyFill="1" applyBorder="1" applyAlignment="1">
      <alignment horizontal="center" vertical="center"/>
    </xf>
    <xf numFmtId="0" fontId="48" fillId="8" borderId="25" xfId="0" applyFont="1" applyFill="1" applyBorder="1" applyAlignment="1">
      <alignment horizontal="center" vertical="center"/>
    </xf>
    <xf numFmtId="0" fontId="7" fillId="0" borderId="16" xfId="4" applyNumberFormat="1" applyFont="1" applyBorder="1" applyAlignment="1">
      <alignment horizontal="left" vertical="center" wrapText="1"/>
    </xf>
    <xf numFmtId="0" fontId="7" fillId="0" borderId="0" xfId="4" applyNumberFormat="1" applyFont="1" applyBorder="1" applyAlignment="1">
      <alignment horizontal="left" vertical="center" wrapText="1"/>
    </xf>
    <xf numFmtId="0" fontId="7" fillId="9" borderId="0" xfId="0" applyFont="1" applyFill="1" applyAlignment="1">
      <alignment horizontal="left" vertical="center" wrapText="1"/>
    </xf>
    <xf numFmtId="0" fontId="7" fillId="0" borderId="15" xfId="0" applyFont="1" applyBorder="1" applyAlignment="1">
      <alignment horizontal="left" vertical="center" wrapText="1"/>
    </xf>
    <xf numFmtId="0" fontId="9" fillId="8" borderId="25"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8" fillId="8" borderId="25" xfId="0" applyFont="1" applyFill="1" applyBorder="1" applyAlignment="1">
      <alignment horizontal="left" vertical="center" wrapText="1"/>
    </xf>
    <xf numFmtId="0" fontId="3" fillId="11" borderId="15" xfId="0" applyFont="1" applyFill="1" applyBorder="1" applyAlignment="1">
      <alignment vertical="center" wrapText="1"/>
    </xf>
    <xf numFmtId="0" fontId="3" fillId="11" borderId="15" xfId="0" applyFont="1" applyFill="1" applyBorder="1" applyAlignment="1">
      <alignment horizontal="center" vertical="center" wrapText="1"/>
    </xf>
    <xf numFmtId="0" fontId="4" fillId="11" borderId="15" xfId="0" applyFont="1" applyFill="1" applyBorder="1" applyAlignment="1">
      <alignment horizontal="center" vertical="center"/>
    </xf>
    <xf numFmtId="0" fontId="49" fillId="0" borderId="0" xfId="0" applyFont="1"/>
    <xf numFmtId="181" fontId="7" fillId="0" borderId="25" xfId="0" applyNumberFormat="1" applyFont="1" applyBorder="1" applyAlignment="1">
      <alignment horizontal="center" vertical="center"/>
    </xf>
    <xf numFmtId="181" fontId="7" fillId="8" borderId="30" xfId="0" applyNumberFormat="1" applyFont="1" applyFill="1" applyBorder="1" applyAlignment="1">
      <alignment horizontal="center" vertical="center"/>
    </xf>
    <xf numFmtId="181" fontId="7" fillId="0" borderId="0" xfId="0" applyNumberFormat="1" applyFont="1" applyAlignment="1">
      <alignment horizontal="center" vertical="center"/>
    </xf>
    <xf numFmtId="181" fontId="7" fillId="8" borderId="17" xfId="0" applyNumberFormat="1" applyFont="1" applyFill="1" applyBorder="1" applyAlignment="1">
      <alignment horizontal="center" vertical="center"/>
    </xf>
    <xf numFmtId="181" fontId="7" fillId="0" borderId="15" xfId="0" applyNumberFormat="1" applyFont="1" applyBorder="1" applyAlignment="1">
      <alignment horizontal="center" vertical="center"/>
    </xf>
    <xf numFmtId="181" fontId="7" fillId="8" borderId="29" xfId="0" applyNumberFormat="1" applyFont="1" applyFill="1" applyBorder="1" applyAlignment="1">
      <alignment horizontal="center" vertical="center"/>
    </xf>
    <xf numFmtId="181" fontId="7" fillId="8" borderId="25" xfId="0" applyNumberFormat="1" applyFont="1" applyFill="1" applyBorder="1" applyAlignment="1">
      <alignment horizontal="center" vertical="center"/>
    </xf>
    <xf numFmtId="181" fontId="14" fillId="3" borderId="25" xfId="0" applyNumberFormat="1" applyFont="1" applyFill="1" applyBorder="1" applyAlignment="1">
      <alignment horizontal="center" vertical="center"/>
    </xf>
    <xf numFmtId="181" fontId="14" fillId="3" borderId="30" xfId="0" applyNumberFormat="1" applyFont="1" applyFill="1" applyBorder="1" applyAlignment="1">
      <alignment horizontal="center" vertical="center"/>
    </xf>
    <xf numFmtId="0" fontId="46" fillId="8" borderId="25" xfId="0" applyFont="1" applyFill="1" applyBorder="1" applyAlignment="1">
      <alignment horizontal="center" vertical="center"/>
    </xf>
    <xf numFmtId="182" fontId="5" fillId="8" borderId="25" xfId="0" applyNumberFormat="1" applyFont="1" applyFill="1" applyBorder="1" applyAlignment="1">
      <alignment horizontal="center" vertical="center"/>
    </xf>
    <xf numFmtId="182" fontId="5" fillId="8" borderId="30" xfId="0" applyNumberFormat="1" applyFont="1" applyFill="1" applyBorder="1" applyAlignment="1">
      <alignment horizontal="center" vertical="center"/>
    </xf>
    <xf numFmtId="0" fontId="7" fillId="0" borderId="25" xfId="0" applyFont="1" applyBorder="1" applyAlignment="1">
      <alignment horizontal="left" vertical="center" wrapText="1"/>
    </xf>
    <xf numFmtId="0" fontId="7" fillId="4" borderId="15" xfId="0" applyFont="1" applyFill="1" applyBorder="1" applyAlignment="1">
      <alignment horizontal="left" vertical="center"/>
    </xf>
    <xf numFmtId="182" fontId="7" fillId="8" borderId="25" xfId="0" applyNumberFormat="1" applyFont="1" applyFill="1" applyBorder="1" applyAlignment="1">
      <alignment horizontal="center" vertical="center"/>
    </xf>
    <xf numFmtId="182" fontId="7" fillId="8" borderId="30" xfId="0" applyNumberFormat="1" applyFont="1" applyFill="1" applyBorder="1" applyAlignment="1">
      <alignment horizontal="center" vertical="center"/>
    </xf>
    <xf numFmtId="0" fontId="47" fillId="0" borderId="25" xfId="0" applyFont="1" applyBorder="1" applyAlignment="1">
      <alignment horizontal="center" vertical="center" wrapText="1"/>
    </xf>
    <xf numFmtId="0" fontId="47" fillId="0" borderId="0" xfId="0" applyFont="1" applyAlignment="1">
      <alignment horizontal="center" vertical="center" wrapText="1"/>
    </xf>
    <xf numFmtId="0" fontId="7" fillId="4" borderId="25" xfId="0" applyFont="1" applyFill="1" applyBorder="1" applyAlignment="1">
      <alignment horizontal="left" vertical="center"/>
    </xf>
    <xf numFmtId="0" fontId="7" fillId="8" borderId="25" xfId="0" applyFont="1" applyFill="1" applyBorder="1" applyAlignment="1">
      <alignment horizontal="left" vertical="center"/>
    </xf>
    <xf numFmtId="0" fontId="4" fillId="11" borderId="15" xfId="0" quotePrefix="1" applyFont="1" applyFill="1" applyBorder="1" applyAlignment="1">
      <alignment horizontal="center" vertical="center"/>
    </xf>
    <xf numFmtId="0" fontId="47" fillId="4" borderId="25" xfId="0" applyFont="1" applyFill="1" applyBorder="1" applyAlignment="1">
      <alignment horizontal="center" vertical="center"/>
    </xf>
    <xf numFmtId="0" fontId="38" fillId="0" borderId="0" xfId="0" applyFont="1" applyAlignment="1">
      <alignment horizontal="left" vertical="center" indent="1"/>
    </xf>
    <xf numFmtId="168" fontId="19" fillId="8" borderId="25" xfId="0" applyNumberFormat="1" applyFont="1" applyFill="1" applyBorder="1" applyAlignment="1">
      <alignment horizontal="center" vertical="center"/>
    </xf>
    <xf numFmtId="168" fontId="19" fillId="0" borderId="25" xfId="0" applyNumberFormat="1" applyFont="1" applyBorder="1" applyAlignment="1">
      <alignment horizontal="center" vertical="center"/>
    </xf>
    <xf numFmtId="0" fontId="38" fillId="8" borderId="25" xfId="0" applyFont="1" applyFill="1" applyBorder="1" applyAlignment="1">
      <alignment horizontal="left" vertical="center"/>
    </xf>
    <xf numFmtId="0" fontId="50" fillId="0" borderId="0" xfId="0" applyFont="1" applyAlignment="1">
      <alignment horizontal="center" vertical="center"/>
    </xf>
    <xf numFmtId="0" fontId="20" fillId="0" borderId="0" xfId="0" applyFont="1" applyAlignment="1">
      <alignment horizontal="center" vertical="center"/>
    </xf>
    <xf numFmtId="0" fontId="9" fillId="0" borderId="0" xfId="0" applyFont="1" applyAlignment="1">
      <alignment horizontal="center" vertical="center"/>
    </xf>
    <xf numFmtId="0" fontId="51" fillId="8" borderId="25" xfId="0" applyFont="1" applyFill="1" applyBorder="1" applyAlignment="1">
      <alignment horizontal="center" vertical="center"/>
    </xf>
    <xf numFmtId="181" fontId="8" fillId="8" borderId="25" xfId="0" applyNumberFormat="1" applyFont="1" applyFill="1" applyBorder="1" applyAlignment="1">
      <alignment horizontal="center" vertical="center"/>
    </xf>
    <xf numFmtId="181" fontId="8" fillId="8" borderId="30" xfId="0" applyNumberFormat="1" applyFont="1" applyFill="1" applyBorder="1" applyAlignment="1">
      <alignment horizontal="center" vertical="center"/>
    </xf>
    <xf numFmtId="0" fontId="19" fillId="6" borderId="15" xfId="0" applyFont="1" applyFill="1" applyBorder="1" applyAlignment="1">
      <alignment vertical="center" wrapText="1"/>
    </xf>
    <xf numFmtId="0" fontId="19"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52" fillId="3" borderId="25" xfId="0" applyFont="1" applyFill="1" applyBorder="1" applyAlignment="1">
      <alignment horizontal="center" vertical="center"/>
    </xf>
    <xf numFmtId="181" fontId="21" fillId="3" borderId="25" xfId="0" applyNumberFormat="1" applyFont="1" applyFill="1" applyBorder="1" applyAlignment="1">
      <alignment horizontal="center" vertical="center"/>
    </xf>
    <xf numFmtId="181" fontId="21" fillId="3" borderId="30" xfId="0" applyNumberFormat="1" applyFont="1" applyFill="1" applyBorder="1" applyAlignment="1">
      <alignment horizontal="center" vertical="center"/>
    </xf>
    <xf numFmtId="182" fontId="21" fillId="3" borderId="25" xfId="0" applyNumberFormat="1" applyFont="1" applyFill="1" applyBorder="1" applyAlignment="1">
      <alignment horizontal="center" vertical="center"/>
    </xf>
    <xf numFmtId="182" fontId="21" fillId="3" borderId="30" xfId="0" applyNumberFormat="1" applyFont="1" applyFill="1" applyBorder="1" applyAlignment="1">
      <alignment horizontal="center" vertical="center"/>
    </xf>
    <xf numFmtId="0" fontId="7" fillId="0" borderId="0" xfId="0" applyFont="1" applyAlignment="1">
      <alignment horizontal="left" vertical="center" indent="3"/>
    </xf>
    <xf numFmtId="0" fontId="11" fillId="8" borderId="9" xfId="0" applyFont="1" applyFill="1" applyBorder="1" applyAlignment="1">
      <alignment horizontal="left" vertical="center"/>
    </xf>
    <xf numFmtId="167" fontId="11" fillId="8" borderId="10" xfId="0" applyNumberFormat="1" applyFont="1" applyFill="1" applyBorder="1" applyAlignment="1">
      <alignment horizontal="center" vertical="center"/>
    </xf>
    <xf numFmtId="167" fontId="11" fillId="8" borderId="9" xfId="0" applyNumberFormat="1" applyFont="1" applyFill="1" applyBorder="1" applyAlignment="1">
      <alignment horizontal="center" vertical="center"/>
    </xf>
    <xf numFmtId="0" fontId="47" fillId="0" borderId="0" xfId="0" applyFont="1" applyAlignment="1">
      <alignment horizontal="left" vertical="center"/>
    </xf>
    <xf numFmtId="0" fontId="5" fillId="8" borderId="7" xfId="0" applyFont="1" applyFill="1" applyBorder="1" applyAlignment="1">
      <alignment horizontal="left" vertical="center" wrapText="1"/>
    </xf>
    <xf numFmtId="167" fontId="5" fillId="8" borderId="8" xfId="0" applyNumberFormat="1" applyFont="1" applyFill="1" applyBorder="1" applyAlignment="1">
      <alignment horizontal="center" vertical="center"/>
    </xf>
    <xf numFmtId="167" fontId="5" fillId="8" borderId="7" xfId="0" applyNumberFormat="1" applyFont="1" applyFill="1" applyBorder="1" applyAlignment="1">
      <alignment horizontal="center" vertical="center"/>
    </xf>
    <xf numFmtId="174" fontId="24" fillId="0" borderId="0" xfId="0" applyNumberFormat="1" applyFont="1" applyAlignment="1">
      <alignment vertical="center"/>
    </xf>
    <xf numFmtId="174" fontId="0" fillId="0" borderId="0" xfId="0" applyNumberFormat="1"/>
    <xf numFmtId="0" fontId="7" fillId="0" borderId="0" xfId="0" applyFont="1" applyAlignment="1">
      <alignment horizontal="left" vertical="center" wrapText="1"/>
    </xf>
    <xf numFmtId="0" fontId="9" fillId="0" borderId="0" xfId="0" applyFont="1" applyAlignment="1">
      <alignment horizontal="left" vertical="center" wrapText="1"/>
    </xf>
    <xf numFmtId="0" fontId="23" fillId="2" borderId="0" xfId="0" applyFont="1" applyFill="1" applyAlignment="1">
      <alignment horizontal="center" vertical="center"/>
    </xf>
    <xf numFmtId="0" fontId="23" fillId="10" borderId="0" xfId="0" applyFont="1" applyFill="1" applyAlignment="1">
      <alignment horizontal="center" vertical="center"/>
    </xf>
    <xf numFmtId="0" fontId="23" fillId="7" borderId="0" xfId="0" applyFont="1" applyFill="1" applyAlignment="1">
      <alignment horizontal="center" vertical="center"/>
    </xf>
  </cellXfs>
  <cellStyles count="5">
    <cellStyle name="Hiperlink" xfId="1" builtinId="8"/>
    <cellStyle name="Normal" xfId="0" builtinId="0"/>
    <cellStyle name="Normal 40" xfId="3" xr:uid="{8026E27D-E768-49D0-A41B-10F35B34DE0D}"/>
    <cellStyle name="Porcentagem" xfId="2" builtinId="5"/>
    <cellStyle name="Vírgula" xfId="4" builtinId="3"/>
  </cellStyles>
  <dxfs count="0"/>
  <tableStyles count="0" defaultTableStyle="TableStyleMedium2" defaultPivotStyle="PivotStyleLight16"/>
  <colors>
    <mruColors>
      <color rgb="FFB2B2B2"/>
      <color rgb="FFC19F55"/>
      <color rgb="FFB99F55"/>
      <color rgb="FF3C3C3C"/>
      <color rgb="FFFFEEA9"/>
      <color rgb="FFD82800"/>
      <color rgb="FFFF5000"/>
      <color rgb="FF505050"/>
      <color rgb="FFF9C83E"/>
      <color rgb="FFD83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164224</xdr:colOff>
      <xdr:row>0</xdr:row>
      <xdr:rowOff>35701</xdr:rowOff>
    </xdr:from>
    <xdr:to>
      <xdr:col>3</xdr:col>
      <xdr:colOff>37337</xdr:colOff>
      <xdr:row>7</xdr:row>
      <xdr:rowOff>54016</xdr:rowOff>
    </xdr:to>
    <xdr:pic>
      <xdr:nvPicPr>
        <xdr:cNvPr id="2" name="Imagem 1">
          <a:extLst>
            <a:ext uri="{FF2B5EF4-FFF2-40B4-BE49-F238E27FC236}">
              <a16:creationId xmlns:a16="http://schemas.microsoft.com/office/drawing/2014/main" id="{D5A82D6A-4AE6-445E-BC0E-BFB57AA446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224" y="35701"/>
          <a:ext cx="3597388" cy="135181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E3C18452-8462-41D6-84C9-EEC08072F86F}"/>
            </a:ext>
          </a:extLst>
        </xdr:cNvPr>
        <xdr:cNvPicPr>
          <a:picLocks noChangeAspect="1"/>
        </xdr:cNvPicPr>
      </xdr:nvPicPr>
      <xdr:blipFill rotWithShape="1">
        <a:blip xmlns:r="http://schemas.openxmlformats.org/officeDocument/2006/relationships" r:embed="rId1"/>
        <a:srcRect l="6615" t="19769" r="6582" b="19840"/>
        <a:stretch/>
      </xdr:blipFill>
      <xdr:spPr>
        <a:xfrm>
          <a:off x="380999" y="51289"/>
          <a:ext cx="1080000" cy="2823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2" name="Imagem 1">
          <a:extLst>
            <a:ext uri="{FF2B5EF4-FFF2-40B4-BE49-F238E27FC236}">
              <a16:creationId xmlns:a16="http://schemas.microsoft.com/office/drawing/2014/main" id="{0BF53644-959E-41C1-83BF-4C884E2B7350}"/>
            </a:ext>
          </a:extLst>
        </xdr:cNvPr>
        <xdr:cNvPicPr>
          <a:picLocks noChangeAspect="1"/>
        </xdr:cNvPicPr>
      </xdr:nvPicPr>
      <xdr:blipFill rotWithShape="1">
        <a:blip xmlns:r="http://schemas.openxmlformats.org/officeDocument/2006/relationships" r:embed="rId1"/>
        <a:srcRect l="6615" t="19769" r="6582" b="19840"/>
        <a:stretch/>
      </xdr:blipFill>
      <xdr:spPr>
        <a:xfrm>
          <a:off x="397566" y="57978"/>
          <a:ext cx="1080000" cy="2823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21980</xdr:colOff>
      <xdr:row>0</xdr:row>
      <xdr:rowOff>51289</xdr:rowOff>
    </xdr:from>
    <xdr:to>
      <xdr:col>1</xdr:col>
      <xdr:colOff>1101980</xdr:colOff>
      <xdr:row>1</xdr:row>
      <xdr:rowOff>143133</xdr:rowOff>
    </xdr:to>
    <xdr:pic>
      <xdr:nvPicPr>
        <xdr:cNvPr id="3" name="Imagem 2">
          <a:extLst>
            <a:ext uri="{FF2B5EF4-FFF2-40B4-BE49-F238E27FC236}">
              <a16:creationId xmlns:a16="http://schemas.microsoft.com/office/drawing/2014/main" id="{221E953D-373D-49DA-A344-760D0CC84A22}"/>
            </a:ext>
          </a:extLst>
        </xdr:cNvPr>
        <xdr:cNvPicPr>
          <a:picLocks noChangeAspect="1"/>
        </xdr:cNvPicPr>
      </xdr:nvPicPr>
      <xdr:blipFill rotWithShape="1">
        <a:blip xmlns:r="http://schemas.openxmlformats.org/officeDocument/2006/relationships" r:embed="rId1"/>
        <a:srcRect l="6615" t="19769" r="6582" b="19840"/>
        <a:stretch/>
      </xdr:blipFill>
      <xdr:spPr>
        <a:xfrm>
          <a:off x="383930" y="51289"/>
          <a:ext cx="1080000" cy="2823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35587</xdr:colOff>
      <xdr:row>0</xdr:row>
      <xdr:rowOff>64896</xdr:rowOff>
    </xdr:from>
    <xdr:to>
      <xdr:col>1</xdr:col>
      <xdr:colOff>1115587</xdr:colOff>
      <xdr:row>1</xdr:row>
      <xdr:rowOff>156740</xdr:rowOff>
    </xdr:to>
    <xdr:pic>
      <xdr:nvPicPr>
        <xdr:cNvPr id="5" name="Imagem 4">
          <a:extLst>
            <a:ext uri="{FF2B5EF4-FFF2-40B4-BE49-F238E27FC236}">
              <a16:creationId xmlns:a16="http://schemas.microsoft.com/office/drawing/2014/main" id="{6D8B066A-B81C-4452-B208-04BF4CD13D98}"/>
            </a:ext>
          </a:extLst>
        </xdr:cNvPr>
        <xdr:cNvPicPr>
          <a:picLocks noChangeAspect="1"/>
        </xdr:cNvPicPr>
      </xdr:nvPicPr>
      <xdr:blipFill rotWithShape="1">
        <a:blip xmlns:r="http://schemas.openxmlformats.org/officeDocument/2006/relationships" r:embed="rId1"/>
        <a:srcRect l="6615" t="19769" r="6582" b="19840"/>
        <a:stretch/>
      </xdr:blipFill>
      <xdr:spPr>
        <a:xfrm>
          <a:off x="416587" y="64896"/>
          <a:ext cx="1080000" cy="282344"/>
        </a:xfrm>
        <a:prstGeom prst="rect">
          <a:avLst/>
        </a:prstGeom>
      </xdr:spPr>
    </xdr:pic>
    <xdr:clientData/>
  </xdr:twoCellAnchor>
  <xdr:twoCellAnchor>
    <xdr:from>
      <xdr:col>1</xdr:col>
      <xdr:colOff>44823</xdr:colOff>
      <xdr:row>4</xdr:row>
      <xdr:rowOff>123266</xdr:rowOff>
    </xdr:from>
    <xdr:to>
      <xdr:col>22</xdr:col>
      <xdr:colOff>582704</xdr:colOff>
      <xdr:row>45</xdr:row>
      <xdr:rowOff>27216</xdr:rowOff>
    </xdr:to>
    <xdr:sp macro="" textlink="">
      <xdr:nvSpPr>
        <xdr:cNvPr id="2" name="CaixaDeTexto 1">
          <a:extLst>
            <a:ext uri="{FF2B5EF4-FFF2-40B4-BE49-F238E27FC236}">
              <a16:creationId xmlns:a16="http://schemas.microsoft.com/office/drawing/2014/main" id="{79BFB5E4-9586-4924-A33A-DC40C1122363}"/>
            </a:ext>
          </a:extLst>
        </xdr:cNvPr>
        <xdr:cNvSpPr txBox="1"/>
      </xdr:nvSpPr>
      <xdr:spPr>
        <a:xfrm>
          <a:off x="425823" y="790016"/>
          <a:ext cx="15968381" cy="7170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Nexa’s management uses Consolidated Adjusted EBITDA as an additional performance measure on a consolidated basis, in addition to, and not as a substitute for, net income. We define Adjusted EBITDA as net income (loss) for the year/period, adjusted by (i) share in the results of associates, depreciation and amortization, net financial results and income tax; (ii) addition of cash dividend received from associates; (iii) non-cash events and non-cash gains or losses that do not specifically reflect our operational performance for the specific period, including: gain (loss) on sale of investments; impairment and impairment reversals; gain (loss) on sale of long-lived assets; write-offs of long-lived assets; remeasurement in estimates of asset retirement obligations; and other restoration obligations; and (iv) pre-operating and ramp-up expenses incurred during the commissioning and ramp-up phases of greenfield projects. For future periods, when applicable, management may exclude the impact of certain types of transactions that in its judgments are (i) events that are non-recurring, unusual or infrequent, and (ii) other specific events that, by their nature and scope, do not reflect our operational performance for the specific period.</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We believe this measure provides useful information about the performance of our operations as it facilitates consistent comparisons between periods, planning and forecasting of future operating results. This reflects the operational performance of our existing business without the impact of interest, taxes, amortization, depreciation, non-cash items that do not reflect our operational performance for the specific reporting period and the impact of pre-operating and ramp-up expenses during the commissioning and ramp-up phases of Aripuanã. Pre-operating and ramp-up expenses incurred during the commissioning and ramp-up of phases of Aripuanã are not considered infrequent, unusual or non-recurring expenses, as they have recurred in prior years with respect to Aripuanã and may recur in the future with respect to any other projects that may reach the commissioning or ramp-up phases. Commencing in July 2024, these effects have no longer been included since, at the end of June 2024, Aripuanã reached the final stage of its ramp-up phase, transitioning to an ongoing operation. Also, since 2024, our management includes the cash dividend received from associates (currently, Enercan is our only associate) as part of our Adjusted EBITDA calculation. Enercan is an equity method investee with which we have a long-term energy supply agreement. Energy is one of the key components of our costs; as the purpose of our equity investment in Enercan is to secure a reliable long-term energy supply, our management considers this cash dividend received from Enercan each year as part of its analysis of our energy costs for such year. </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Our calculation of Adjusted EBITDA may be different from the calculation used by other companies, including our competitors in the mining industry, so our measures may not be comparable to those of other companies. </a:t>
          </a:r>
          <a:br>
            <a:rPr lang="pt-BR" sz="1100" b="0" i="0" u="none" strike="noStrike" baseline="0">
              <a:solidFill>
                <a:schemeClr val="dk1"/>
              </a:solidFill>
              <a:latin typeface="+mn-lt"/>
              <a:ea typeface="+mn-ea"/>
              <a:cs typeface="+mn-cs"/>
            </a:rPr>
          </a:br>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Cash cost net of by-products credits: for our mining operations, cash cost after by-products credits includes all direct costs associated with mining, concentrating, leaching, solvent extraction, on-site administration and general expenses, any off-site services essential to the operation, concentrate freight costs, marketing costs and property and severance taxes paid to state or federal agencies that are not profit-related. Treatment and refining charges on metal sales, which are typically recognized as a deduction component of sales revenues, are added to cash cost. Cash cost net of by-products credits is measured with respect to zinc sold per mine.</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Mining segment | Cost ROM: includes all direct production costs for mining, concentrating, leaching, on-site mineral transportation, and other on-site administration expenses, excluding royalties and workers’ participation costs. Cost ROM is measured with respect to total treated ore volume and non-metallic products revenue (such as limestone and stones) are considered as cost-reduction for our mining operations.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Cash cost net of by-products credits: for our smelting operations, cash cost, after by-products credits includes all the costs of smelting, including costs associated with labor, net energy, maintenance, materials, consumables and other on-site costs, as well as raw material costs. Cash cost net of by-products credits is measured with respect to zinc sold per smelter.</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Smelting segment | Conversion cost: costs incurred to convert zinc concentrate (feed) into final products measured with respect to contained zinc sold per smelter, including energy, consumables, and other fixed and on-site expenses. Conversion cost does not include raw material, alloys, and by-products related cost.</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Sustaining cost net of by-products credits is defined as the cash cost, net of by-product credits plus non-expansion capital expenditure, including sustaining, health, safety and environment, modernization and other non-expansion-related capital expenditures. Sustaining cash cost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in sustaining cost (“AISC”) net of by-products credits is defined as sustaining cash cost, net of by-products credits plus corporate general and administrative expenses, royalties and workers’ participation. AISC net of by-products credits is measured with respect to zinc sold.</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Net debt: defined as (i) loans and financing (the most comparable IFRS measure), less (ii) cash and cash equivalents, less (iii) financial investments, plus or less (iv) the fair value of derivative financial instruments, plus (v) leases liabilities. Our management believes that net debt is an important figure because it indicates our ability to repay outstanding debts that become due simultaneously using available cash and highly liquid assets.</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All forward-looking non-IFRS financial measures in this document, including cash cost guidance, are provided only on a non-IFRS basis. This is due to the inherent difficulty of forecasting the timing or amount of items that would be included in the most directly comparable forward-looking IFRS financial measures. As a result, reconciliation of the forward-looking non-IFRS financial measures to IFRS financial measures is not available without unreasonable effort and the Company is unable to assess the probable significance of the unavailable information.</a:t>
          </a:r>
        </a:p>
        <a:p>
          <a:endParaRPr lang="pt-BR" sz="1100" b="0" i="0" u="none" strike="noStrike" baseline="0">
            <a:solidFill>
              <a:schemeClr val="dk1"/>
            </a:solidFill>
            <a:latin typeface="+mn-lt"/>
            <a:ea typeface="+mn-ea"/>
            <a:cs typeface="+mn-cs"/>
          </a:endParaRPr>
        </a:p>
        <a:p>
          <a:r>
            <a:rPr lang="pt-BR" sz="1100" b="0" i="0" u="none" strike="noStrike" baseline="0">
              <a:solidFill>
                <a:schemeClr val="dk1"/>
              </a:solidFill>
              <a:latin typeface="+mn-lt"/>
              <a:ea typeface="+mn-ea"/>
              <a:cs typeface="+mn-cs"/>
            </a:rPr>
            <a:t>See “Cautionary Statement on Forward-Looking Statements” below.</a:t>
          </a:r>
        </a:p>
        <a:p>
          <a:endParaRPr lang="pt-BR" sz="1100" b="0" i="0" u="none" strike="noStrike"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26290</xdr:colOff>
      <xdr:row>0</xdr:row>
      <xdr:rowOff>63788</xdr:rowOff>
    </xdr:from>
    <xdr:to>
      <xdr:col>1</xdr:col>
      <xdr:colOff>1106290</xdr:colOff>
      <xdr:row>1</xdr:row>
      <xdr:rowOff>158807</xdr:rowOff>
    </xdr:to>
    <xdr:pic>
      <xdr:nvPicPr>
        <xdr:cNvPr id="3" name="Imagem 2">
          <a:extLst>
            <a:ext uri="{FF2B5EF4-FFF2-40B4-BE49-F238E27FC236}">
              <a16:creationId xmlns:a16="http://schemas.microsoft.com/office/drawing/2014/main" id="{BC149873-F090-4776-B90D-F0D0DF77B797}"/>
            </a:ext>
          </a:extLst>
        </xdr:cNvPr>
        <xdr:cNvPicPr>
          <a:picLocks noChangeAspect="1"/>
        </xdr:cNvPicPr>
      </xdr:nvPicPr>
      <xdr:blipFill rotWithShape="1">
        <a:blip xmlns:r="http://schemas.openxmlformats.org/officeDocument/2006/relationships" r:embed="rId1"/>
        <a:srcRect l="6615" t="19769" r="6582" b="19840"/>
        <a:stretch/>
      </xdr:blipFill>
      <xdr:spPr>
        <a:xfrm>
          <a:off x="370655" y="63788"/>
          <a:ext cx="1080000" cy="282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33617</xdr:colOff>
      <xdr:row>0</xdr:row>
      <xdr:rowOff>56030</xdr:rowOff>
    </xdr:from>
    <xdr:to>
      <xdr:col>1</xdr:col>
      <xdr:colOff>1116792</xdr:colOff>
      <xdr:row>1</xdr:row>
      <xdr:rowOff>144699</xdr:rowOff>
    </xdr:to>
    <xdr:pic>
      <xdr:nvPicPr>
        <xdr:cNvPr id="5" name="Imagem 4">
          <a:extLst>
            <a:ext uri="{FF2B5EF4-FFF2-40B4-BE49-F238E27FC236}">
              <a16:creationId xmlns:a16="http://schemas.microsoft.com/office/drawing/2014/main" id="{55374E14-C360-45E0-A997-ACA88A79BA39}"/>
            </a:ext>
          </a:extLst>
        </xdr:cNvPr>
        <xdr:cNvPicPr>
          <a:picLocks noChangeAspect="1"/>
        </xdr:cNvPicPr>
      </xdr:nvPicPr>
      <xdr:blipFill rotWithShape="1">
        <a:blip xmlns:r="http://schemas.openxmlformats.org/officeDocument/2006/relationships" r:embed="rId1"/>
        <a:srcRect l="6615" t="19769" r="6582" b="19840"/>
        <a:stretch/>
      </xdr:blipFill>
      <xdr:spPr>
        <a:xfrm>
          <a:off x="448235" y="56030"/>
          <a:ext cx="1080000" cy="282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0</xdr:row>
      <xdr:rowOff>66675</xdr:rowOff>
    </xdr:from>
    <xdr:to>
      <xdr:col>2</xdr:col>
      <xdr:colOff>1092700</xdr:colOff>
      <xdr:row>1</xdr:row>
      <xdr:rowOff>164869</xdr:rowOff>
    </xdr:to>
    <xdr:pic>
      <xdr:nvPicPr>
        <xdr:cNvPr id="4" name="Imagem 3">
          <a:extLst>
            <a:ext uri="{FF2B5EF4-FFF2-40B4-BE49-F238E27FC236}">
              <a16:creationId xmlns:a16="http://schemas.microsoft.com/office/drawing/2014/main" id="{E37D70C5-04C3-49A0-B835-02FE2884EEE5}"/>
            </a:ext>
          </a:extLst>
        </xdr:cNvPr>
        <xdr:cNvPicPr>
          <a:picLocks noChangeAspect="1"/>
        </xdr:cNvPicPr>
      </xdr:nvPicPr>
      <xdr:blipFill rotWithShape="1">
        <a:blip xmlns:r="http://schemas.openxmlformats.org/officeDocument/2006/relationships" r:embed="rId1"/>
        <a:srcRect l="6615" t="19769" r="6582" b="19840"/>
        <a:stretch/>
      </xdr:blipFill>
      <xdr:spPr>
        <a:xfrm>
          <a:off x="400050" y="66675"/>
          <a:ext cx="1080000" cy="282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0</xdr:row>
      <xdr:rowOff>66675</xdr:rowOff>
    </xdr:from>
    <xdr:to>
      <xdr:col>2</xdr:col>
      <xdr:colOff>1092700</xdr:colOff>
      <xdr:row>1</xdr:row>
      <xdr:rowOff>164869</xdr:rowOff>
    </xdr:to>
    <xdr:pic>
      <xdr:nvPicPr>
        <xdr:cNvPr id="2" name="Imagem 1">
          <a:extLst>
            <a:ext uri="{FF2B5EF4-FFF2-40B4-BE49-F238E27FC236}">
              <a16:creationId xmlns:a16="http://schemas.microsoft.com/office/drawing/2014/main" id="{B6145AE0-114D-4E9A-B92A-2050A0C6360B}"/>
            </a:ext>
          </a:extLst>
        </xdr:cNvPr>
        <xdr:cNvPicPr>
          <a:picLocks noChangeAspect="1"/>
        </xdr:cNvPicPr>
      </xdr:nvPicPr>
      <xdr:blipFill rotWithShape="1">
        <a:blip xmlns:r="http://schemas.openxmlformats.org/officeDocument/2006/relationships" r:embed="rId1"/>
        <a:srcRect l="6615" t="19769" r="6582" b="19840"/>
        <a:stretch/>
      </xdr:blipFill>
      <xdr:spPr>
        <a:xfrm>
          <a:off x="504825" y="66675"/>
          <a:ext cx="1076825" cy="2855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xdr:colOff>
      <xdr:row>0</xdr:row>
      <xdr:rowOff>66675</xdr:rowOff>
    </xdr:from>
    <xdr:to>
      <xdr:col>2</xdr:col>
      <xdr:colOff>1089525</xdr:colOff>
      <xdr:row>1</xdr:row>
      <xdr:rowOff>158519</xdr:rowOff>
    </xdr:to>
    <xdr:pic>
      <xdr:nvPicPr>
        <xdr:cNvPr id="4" name="Imagem 3">
          <a:extLst>
            <a:ext uri="{FF2B5EF4-FFF2-40B4-BE49-F238E27FC236}">
              <a16:creationId xmlns:a16="http://schemas.microsoft.com/office/drawing/2014/main" id="{E3FA41E4-144A-417A-BB19-84921DF96051}"/>
            </a:ext>
          </a:extLst>
        </xdr:cNvPr>
        <xdr:cNvPicPr>
          <a:picLocks noChangeAspect="1"/>
        </xdr:cNvPicPr>
      </xdr:nvPicPr>
      <xdr:blipFill rotWithShape="1">
        <a:blip xmlns:r="http://schemas.openxmlformats.org/officeDocument/2006/relationships" r:embed="rId1"/>
        <a:srcRect l="6615" t="19769" r="6582" b="19840"/>
        <a:stretch/>
      </xdr:blipFill>
      <xdr:spPr>
        <a:xfrm>
          <a:off x="390525" y="66675"/>
          <a:ext cx="1080000" cy="2823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9525</xdr:colOff>
      <xdr:row>0</xdr:row>
      <xdr:rowOff>66675</xdr:rowOff>
    </xdr:from>
    <xdr:to>
      <xdr:col>2</xdr:col>
      <xdr:colOff>1092700</xdr:colOff>
      <xdr:row>1</xdr:row>
      <xdr:rowOff>161694</xdr:rowOff>
    </xdr:to>
    <xdr:pic>
      <xdr:nvPicPr>
        <xdr:cNvPr id="2" name="Imagem 1">
          <a:extLst>
            <a:ext uri="{FF2B5EF4-FFF2-40B4-BE49-F238E27FC236}">
              <a16:creationId xmlns:a16="http://schemas.microsoft.com/office/drawing/2014/main" id="{74330E0E-1CF1-4E7B-8CB4-61FD6641FD2C}"/>
            </a:ext>
          </a:extLst>
        </xdr:cNvPr>
        <xdr:cNvPicPr>
          <a:picLocks noChangeAspect="1"/>
        </xdr:cNvPicPr>
      </xdr:nvPicPr>
      <xdr:blipFill rotWithShape="1">
        <a:blip xmlns:r="http://schemas.openxmlformats.org/officeDocument/2006/relationships" r:embed="rId1"/>
        <a:srcRect l="6615" t="19769" r="6582" b="19840"/>
        <a:stretch/>
      </xdr:blipFill>
      <xdr:spPr>
        <a:xfrm>
          <a:off x="485775" y="66675"/>
          <a:ext cx="1080000" cy="2823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0</xdr:row>
      <xdr:rowOff>66675</xdr:rowOff>
    </xdr:from>
    <xdr:to>
      <xdr:col>1</xdr:col>
      <xdr:colOff>1108575</xdr:colOff>
      <xdr:row>1</xdr:row>
      <xdr:rowOff>158519</xdr:rowOff>
    </xdr:to>
    <xdr:pic>
      <xdr:nvPicPr>
        <xdr:cNvPr id="3" name="Imagem 2">
          <a:extLst>
            <a:ext uri="{FF2B5EF4-FFF2-40B4-BE49-F238E27FC236}">
              <a16:creationId xmlns:a16="http://schemas.microsoft.com/office/drawing/2014/main" id="{3457E8AA-2607-4239-BB6A-50F1846005C9}"/>
            </a:ext>
          </a:extLst>
        </xdr:cNvPr>
        <xdr:cNvPicPr>
          <a:picLocks noChangeAspect="1"/>
        </xdr:cNvPicPr>
      </xdr:nvPicPr>
      <xdr:blipFill rotWithShape="1">
        <a:blip xmlns:r="http://schemas.openxmlformats.org/officeDocument/2006/relationships" r:embed="rId1"/>
        <a:srcRect l="6615" t="19769" r="6582" b="19840"/>
        <a:stretch/>
      </xdr:blipFill>
      <xdr:spPr>
        <a:xfrm>
          <a:off x="381000" y="66675"/>
          <a:ext cx="1080000" cy="282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16566</xdr:colOff>
      <xdr:row>0</xdr:row>
      <xdr:rowOff>57978</xdr:rowOff>
    </xdr:from>
    <xdr:to>
      <xdr:col>1</xdr:col>
      <xdr:colOff>1096566</xdr:colOff>
      <xdr:row>1</xdr:row>
      <xdr:rowOff>149822</xdr:rowOff>
    </xdr:to>
    <xdr:pic>
      <xdr:nvPicPr>
        <xdr:cNvPr id="4" name="Imagem 3">
          <a:extLst>
            <a:ext uri="{FF2B5EF4-FFF2-40B4-BE49-F238E27FC236}">
              <a16:creationId xmlns:a16="http://schemas.microsoft.com/office/drawing/2014/main" id="{ABDC6FB5-012F-4BA4-A7E1-A5BC046D125B}"/>
            </a:ext>
          </a:extLst>
        </xdr:cNvPr>
        <xdr:cNvPicPr>
          <a:picLocks noChangeAspect="1"/>
        </xdr:cNvPicPr>
      </xdr:nvPicPr>
      <xdr:blipFill rotWithShape="1">
        <a:blip xmlns:r="http://schemas.openxmlformats.org/officeDocument/2006/relationships" r:embed="rId1"/>
        <a:srcRect l="6615" t="19769" r="6582" b="19840"/>
        <a:stretch/>
      </xdr:blipFill>
      <xdr:spPr>
        <a:xfrm>
          <a:off x="356153" y="57978"/>
          <a:ext cx="1080000" cy="282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zserv\Planejamento%20Financeiro\A-Eletrobr&#225;s\Auxiliares\A-Banco%20de%20Dados\Banco.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B:\CORPORATIVO\DEPARTAMENTOS\RI%20Nexa\Nexa%20Resources\09%20-%20RI\01%20-%20Trimestral\2023Q1\Base%20ER_1Q23.xlsx" TargetMode="External"/><Relationship Id="rId1" Type="http://schemas.openxmlformats.org/officeDocument/2006/relationships/externalLinkPath" Target="file:///\\vm.votorantim.grupo\fs\CORPORATIVO\DEPARTAMENTOS\RI%20Nexa\Nexa%20Resources\09%20-%20RI\01%20-%20Trimestral\2023Q1\Base%20ER_1Q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mfs2vmspa\controladoria$\Controle%20de%20Gest&#227;o\Acompanhamento\Banco%20de%20Dados%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rsaowsfs04vm\Departamento\CONTABILIDADE_GERAL\2016\RI%20E%20INFORMA&#199;&#213;ES%20GERENCIAIS\01%20-%20DRE%20SEGMENTADO\3T16\Backup\Backup\Base%20bridg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Banc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rcwbwsfs01vpar\contab\FCF%20-%20Divis&#227;o%20Fiscal\Demonstrativos%20Contabeis\ITRs%20Cvm\ITR%202002\Semesa\4&#186;%20trimestre\Planilha%20PPC%20Semesa%20dez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rcwbwsfs01vpar\contab\My%20Documents\CPFL\imo%20eld.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Worksheet%20in%20(C)%205610%20Imobilizado"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3401%20GERA&#199;&#195;O%20-%20PPC"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Worksheet%20in%206160%20EMPR&#201;STIMOS%20E%20FINANCIAMENTOS%20Combined%20Leadshee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bjasselstine\Local%20Settings\Temporary%20Internet%20Files\OLK157\old%20reports\99MOPRO%20-%20M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lientes%20PwC\Votorantim\2003\VPAR\2012\VC\Mis%20Documentos\EEFF2006\MAYO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ROGRAMA&#199;&#195;O%20FINANCEIRA\Teste%20-%20ACUMUL09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files.oraclecorp.com/content/MyWorkspaces/AR_FINANZAS/CIERRES/0902/Cash%20basis%20Sep-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wst214\Documentos\Mis%20Documentos\Costos04\Cierre'04\Cospro12%20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lientes%20PwC\Votorantim\2003\VPAR\2012\VC\Documents%20and%20Settings\davidasf\Configura&#231;&#245;es%20locais\Temporary%20Internet%20Files\OLK69\PATRICIA\boneco.xls"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Earnings%20Release/Backups/Market%20Prices%20&amp;%20Nexa%20Stock%201Q26%20-%20Valores.xlsx" TargetMode="External"/><Relationship Id="rId2" Type="http://schemas.openxmlformats.org/officeDocument/2006/relationships/externalLinkPath" Target="file:///B:\CORPORATIVO\DEPARTAMENTOS\RI%20Nexa\Nexa%20Resources\09%20-%20RI\01%20-%20Trimestral\2026\2026Q1\Earnings%20Release\Backups\Market%20Prices%20&amp;%20Nexa%20Stock%201Q26%20-%20Valores.xlsx" TargetMode="External"/><Relationship Id="rId1" Type="http://schemas.openxmlformats.org/officeDocument/2006/relationships/externalLinkPath" Target="/CORPORATIVO/DEPARTAMENTOS/RI%20Nexa/Nexa%20Resources/09%20-%20RI/01%20-%20Trimestral/2026/2026Q1/Earnings%20Release/Backups/Market%20Prices%20&amp;%20Nexa%20Stock%201Q26%20-%20Val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Índice"/>
      <sheetName val="Consumidores"/>
      <sheetName val="Forfait"/>
      <sheetName val="Venda-MWh"/>
      <sheetName val="Outros"/>
      <sheetName val="Compra-Mwh"/>
      <sheetName val="Compra-R$"/>
      <sheetName val="Fatur. Bruto-Comercial"/>
      <sheetName val="T I P"/>
      <sheetName val="ICMS Fat."/>
      <sheetName val="Importe-Comercial"/>
      <sheetName val="Importe-Contábil"/>
      <sheetName val="ICMS Contábil"/>
      <sheetName val="Importe+ICMS"/>
      <sheetName val="Tarifa Comercial"/>
      <sheetName val="Tarifa Contabilidade"/>
      <sheetName val="Arrec. Bruta"/>
      <sheetName val="ICMS  Arrec."/>
      <sheetName val="Arrec.Líquida"/>
      <sheetName val="Pessoal"/>
      <sheetName val="Mercado"/>
      <sheetName val="OTR.CRED."/>
      <sheetName val="Balanço"/>
      <sheetName val="GASTOS LE2000"/>
      <sheetName val="SELIC"/>
      <sheetName val="Balancete"/>
      <sheetName val="Dados"/>
      <sheetName val="Referência Macro"/>
      <sheetName val=" PIB Brasil ( R$ de 1996 )"/>
      <sheetName val="FORMULÁRIO"/>
      <sheetName val="tarifas abertas internet"/>
      <sheetName val="BM&amp;F"/>
      <sheetName val="Plan1"/>
      <sheetName val="PAGAMENTO"/>
      <sheetName val="Suporte"/>
      <sheetName val="2000"/>
      <sheetName val="Banco"/>
      <sheetName val="INDIECO1"/>
      <sheetName val="ASSUM"/>
      <sheetName val="Sist.Transm.Dist.Glob. "/>
      <sheetName val="Spot"/>
      <sheetName val="Taxes"/>
      <sheetName val="RESUMO"/>
      <sheetName val="Dados2"/>
      <sheetName val="LISTAS"/>
      <sheetName val="Fatur__Bruto-Comercial"/>
      <sheetName val="T_I_P"/>
      <sheetName val="ICMS_Fat_"/>
      <sheetName val="ICMS_Contábil"/>
      <sheetName val="Tarifa_Comercial"/>
      <sheetName val="Tarifa_Contabilidade"/>
      <sheetName val="Arrec__Bruta"/>
      <sheetName val="ICMS__Arrec_"/>
      <sheetName val="Arrec_Líquida"/>
      <sheetName val="_PIB_Brasil_(_R$_de_1996_)"/>
      <sheetName val="Base FIN-NNG-PRE"/>
      <sheetName val="Base O&amp;M"/>
      <sheetName val="Classes"/>
      <sheetName val="Base - Não apagar"/>
      <sheetName val="FATORES"/>
      <sheetName val="ce"/>
      <sheetName val="CECO"/>
      <sheetName val="TESTE"/>
      <sheetName val="Column Test-S2"/>
      <sheetName val="P&amp;L_EBITDA"/>
      <sheetName val="Resumen"/>
      <sheetName val="Fatur__Bruto-Comercial1"/>
      <sheetName val="T_I_P1"/>
      <sheetName val="ICMS_Fat_1"/>
      <sheetName val="ICMS_Contábil1"/>
      <sheetName val="Tarifa_Comercial1"/>
      <sheetName val="Tarifa_Contabilidade1"/>
      <sheetName val="Arrec__Bruta1"/>
      <sheetName val="ICMS__Arrec_1"/>
      <sheetName val="Arrec_Líquida1"/>
      <sheetName val="OTR_CRED_"/>
      <sheetName val="GASTOS_LE2000"/>
      <sheetName val="_PIB_Brasil_(_R$_de_1996_)1"/>
      <sheetName val="tarifas_abertas_internet"/>
      <sheetName val="Sist_Transm_Dist_Glob__"/>
      <sheetName val="Base_FIN-NNG-PRE"/>
      <sheetName val="Base_O&amp;M"/>
      <sheetName val="Referência_Macro"/>
      <sheetName val="Base_-_Não_apagar"/>
      <sheetName val="Column_Test-S2"/>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Metalúrgica"/>
      <sheetName val="SETTINGS"/>
      <sheetName val="TermoPE"/>
      <sheetName val="DRE e FLUXO CAIXA"/>
      <sheetName val="Índices"/>
      <sheetName val="Tabela aux."/>
      <sheetName val="DEBE"/>
      <sheetName val="EOFI"/>
      <sheetName val="Validacao_Dados"/>
      <sheetName val="Consol. Energia Ger"/>
      <sheetName val="DRE_Cemar_Orçam"/>
      <sheetName val="  "/>
      <sheetName val="AA-10(Op.63)"/>
      <sheetName val="Inventário PA"/>
      <sheetName val="Base_Calc"/>
      <sheetName val="Base_Dados"/>
      <sheetName val="Taxas"/>
      <sheetName val="tarifas_abertas_internet1"/>
      <sheetName val="Sist_Transm_Dist_Glob__1"/>
      <sheetName val="Aquisição"/>
      <sheetName val="ABRIL 2000"/>
      <sheetName val="FF3"/>
      <sheetName val="Apoio"/>
      <sheetName val="Classificação"/>
      <sheetName val="Plan1 (2)"/>
      <sheetName val="AUXILIAR"/>
      <sheetName val="AVC Garabi II Set18"/>
      <sheetName val="Cursos"/>
      <sheetName val="DRE_e_FLUXO_CAIXA"/>
      <sheetName val="Tabela_aux_"/>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BASE RATEIO DIRETORIA"/>
      <sheetName val="Validação de Dados"/>
      <sheetName val="Listas e Tabelas"/>
      <sheetName val="Siglas e Legendas"/>
      <sheetName val="IREM"/>
      <sheetName val="Plan2"/>
      <sheetName val="Plan3"/>
      <sheetName val="CVA_Projetada12meses"/>
      <sheetName val="CUSTOS"/>
      <sheetName val="Tabela_valores_módulos"/>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Fatur__Bruto-Comercial3"/>
      <sheetName val="T_I_P3"/>
      <sheetName val="ICMS_Fat_3"/>
      <sheetName val="ICMS_Contábil3"/>
      <sheetName val="Tarifa_Comercial3"/>
      <sheetName val="Tarifa_Contabilidade3"/>
      <sheetName val="Arrec__Bruta3"/>
      <sheetName val="ICMS__Arrec_3"/>
      <sheetName val="Arrec_Líquida3"/>
      <sheetName val="_PIB_Brasil_(_R$_de_1996_)3"/>
      <sheetName val="tarifas_abertas_internet3"/>
      <sheetName val="Sist_Transm_Dist_Glob__3"/>
      <sheetName val="Comparativos_-_Abr-022"/>
      <sheetName val="Comparativos___Abr_022"/>
      <sheetName val="Comparativos_-_Fev-022"/>
      <sheetName val="Comparativos___Fev_022"/>
      <sheetName val="Comparativos_-_Jan-022"/>
      <sheetName val="Comparativos___Jan_022"/>
      <sheetName val="Comparativos_-_Mar-022"/>
      <sheetName val="Comparativos___Mar_022"/>
      <sheetName val="Comentários_Jan-02_2"/>
      <sheetName val="Comentários_Jan_02_2"/>
      <sheetName val="DRE_e_FLUXO_CAIXA2"/>
      <sheetName val="Tabela_aux_2"/>
      <sheetName val="Base_FIN-NNG-PRE2"/>
      <sheetName val="Base_O&amp;M2"/>
      <sheetName val="Consol__Energia_Ger2"/>
      <sheetName val="Plan1_(2)1"/>
      <sheetName val="__2"/>
      <sheetName val="AA-10(Op_63)2"/>
      <sheetName val="Inventário_PA2"/>
      <sheetName val="ABRIL_20002"/>
      <sheetName val="OTR_CRED_1"/>
      <sheetName val="BASE_RATEIO_DIRETORIA1"/>
      <sheetName val="Validação_de_Dados1"/>
      <sheetName val="AVC_Garabi_II_Set181"/>
      <sheetName val="Listas_e_Tabelas1"/>
      <sheetName val="Siglas_e_Legendas1"/>
      <sheetName val="Receivables"/>
      <sheetName val="Cash"/>
      <sheetName val="Avaliação"/>
      <sheetName val="#REF"/>
      <sheetName val="CSCCincSKR"/>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 val="OCRE"/>
      <sheetName val="Fatur__Bruto-Comercial4"/>
      <sheetName val="T_I_P4"/>
      <sheetName val="ICMS_Fat_4"/>
      <sheetName val="ICMS_Contábil4"/>
      <sheetName val="Tarifa_Comercial4"/>
      <sheetName val="Tarifa_Contabilidade4"/>
      <sheetName val="Arrec__Bruta4"/>
      <sheetName val="ICMS__Arrec_4"/>
      <sheetName val="Arrec_Líquida4"/>
      <sheetName val="_PIB_Brasil_(_R$_de_1996_)4"/>
      <sheetName val="tarifas_abertas_internet4"/>
      <sheetName val="Sist_Transm_Dist_Glob__4"/>
      <sheetName val="Base_FIN-NNG-PRE3"/>
      <sheetName val="Base_O&amp;M3"/>
      <sheetName val="DRE_e_FLUXO_CAIXA3"/>
      <sheetName val="Tabela_aux_3"/>
      <sheetName val="Comparativos_-_Abr-023"/>
      <sheetName val="Comparativos___Abr_023"/>
      <sheetName val="Comparativos_-_Fev-023"/>
      <sheetName val="Comparativos___Fev_023"/>
      <sheetName val="Comparativos_-_Jan-023"/>
      <sheetName val="Comparativos___Jan_023"/>
      <sheetName val="Comparativos_-_Mar-023"/>
      <sheetName val="Comparativos___Mar_023"/>
      <sheetName val="Comentários_Jan-02_3"/>
      <sheetName val="Comentários_Jan_02_3"/>
      <sheetName val="Consol__Energia_Ger3"/>
      <sheetName val="__3"/>
      <sheetName val="AA-10(Op_63)3"/>
      <sheetName val="Inventário_PA3"/>
      <sheetName val="ABRIL_20003"/>
      <sheetName val="OTR_CRED_2"/>
      <sheetName val="Plan1_(2)2"/>
      <sheetName val="BASE_RATEIO_DIRETORIA2"/>
      <sheetName val="Validação_de_Dados2"/>
      <sheetName val="AVC_Garabi_II_Set182"/>
      <sheetName val="Listas_e_Tabelas2"/>
      <sheetName val="Siglas_e_Legendas2"/>
      <sheetName val="MENSAL"/>
      <sheetName val="FX_RES"/>
      <sheetName val="TENSÃO"/>
      <sheetName val="VALIDADOR"/>
      <sheetName val="1996"/>
      <sheetName val="Projeção Receita"/>
      <sheetName val="Simulação Mensal"/>
      <sheetName val="Cotação Areva SE's 2008"/>
      <sheetName val="Planilha1"/>
      <sheetName val="Drivers IAR 1 a 4 (3)"/>
      <sheetName val="Drivers IAR 1 a 4 (2)"/>
      <sheetName val="Drivers IAR 1 a 4"/>
      <sheetName val="Drivers IAR Global"/>
      <sheetName val="IAR Cepisa"/>
      <sheetName val="IAR Historico"/>
      <sheetName val="Simulação Anual"/>
      <sheetName val="PDD CNR"/>
      <sheetName val="Projeção CNR"/>
      <sheetName val="Dívida Serviço Publico (2)"/>
      <sheetName val="Dívida Serviço Publico"/>
      <sheetName val="CR CEPISA"/>
      <sheetName val="Planilha3"/>
      <sheetName val="Drivers 2"/>
      <sheetName val="Distribuidoras (2)"/>
      <sheetName val="Distribuidoras"/>
      <sheetName val="Plan7"/>
      <sheetName val="Evolução 2014 2015 2016"/>
      <sheetName val="IAR Longo Prazo Desafio"/>
      <sheetName val="IAR Longo Prazo Meta"/>
      <sheetName val="Drivers Novo"/>
      <sheetName val="Drivers Antigo"/>
      <sheetName val="Drivers"/>
      <sheetName val="Simuladores Desafio 45"/>
      <sheetName val="Simuladores Atual Plus"/>
      <sheetName val="Tarifas"/>
      <sheetName val="Arrecadação CNR Desafio"/>
      <sheetName val="Arrecadação CNR"/>
      <sheetName val="Evolução desde 2012 Desafio"/>
      <sheetName val="Gráficos"/>
      <sheetName val="Evolução 2014 2015 2016 Des"/>
      <sheetName val="Evolução 2014 2015 2016 Haiama"/>
      <sheetName val="Evolução 2014 2015 2016 Beto"/>
      <sheetName val="Evolução Anual"/>
      <sheetName val="Contas Aberto Com CNR"/>
      <sheetName val="Demais distribuidoras (2)"/>
      <sheetName val="Cemar x Celpa (2)"/>
      <sheetName val="Cemar x Celpa"/>
      <sheetName val="Cemar Liquido de PDD"/>
      <sheetName val="Demais distribuidoras"/>
      <sheetName val="Contas Comercial Com CNR Perdas"/>
      <sheetName val="Contas Comercial Com CNR"/>
      <sheetName val="Build Up_Celpa_Set"/>
      <sheetName val="Build Up_frentes_Comaprativo"/>
      <sheetName val="Mercado_Receita"/>
      <sheetName val="Cotação_Areva_SE's_2008"/>
      <sheetName val="Razão"/>
      <sheetName val="Form09"/>
      <sheetName val="0_&lt;_VCM_&lt;_1_350"/>
      <sheetName val="BancoSegment"/>
      <sheetName val="CÁLCULO_GRÁFICO"/>
      <sheetName val="Dados_mensais"/>
      <sheetName val="DRA"/>
      <sheetName val="DRP"/>
      <sheetName val="FEV99"/>
      <sheetName val="Critérios"/>
      <sheetName val="PROCV"/>
      <sheetName val="Natureza"/>
      <sheetName val="Conta"/>
      <sheetName val="TD"/>
      <sheetName val="Base"/>
      <sheetName val="Planilha4"/>
      <sheetName val="Centro de Custo"/>
      <sheetName val="Razão Contábil"/>
      <sheetName val="GASTOS_LE20001"/>
      <sheetName val="Referência_Macro1"/>
      <sheetName val="Base_-_Não_apagar1"/>
      <sheetName val="Column_Test-S21"/>
      <sheetName val="Definições_Consolidada"/>
      <sheetName val="Base Geral"/>
      <sheetName val="Planilha2"/>
      <sheetName val="DIN_19"/>
      <sheetName val="DIN_18"/>
      <sheetName val="DIN_OBZ"/>
      <sheetName val="Painel"/>
      <sheetName val="DRE (Projetado)"/>
      <sheetName val="DRE_19"/>
      <sheetName val="DRE_18"/>
      <sheetName val="DRE_OBZ"/>
      <sheetName val="OP_COMP"/>
      <sheetName val="OP_19"/>
      <sheetName val="OP_18"/>
      <sheetName val="OP_OBZ"/>
      <sheetName val="Balanco"/>
      <sheetName val="Cash-flow"/>
      <sheetName val="BD_Tkt_18"/>
      <sheetName val="BD_Tkt_19"/>
      <sheetName val="BD_Saldo_18"/>
      <sheetName val="BD_Saldo_19"/>
      <sheetName val="RDEG fev 07"/>
      <sheetName val="Bancos"/>
      <sheetName val="Margem Carteiras"/>
      <sheetName val="Result Ind Carteiras"/>
      <sheetName val="Result Ind Resumido"/>
      <sheetName val="Módulo1"/>
      <sheetName val="Módulo2"/>
      <sheetName val="Módulo3"/>
      <sheetName val="Inputs_Unidades_Geradoras"/>
      <sheetName val="Real Mensal"/>
      <sheetName val="Sispec99"/>
      <sheetName val="Tabelas"/>
      <sheetName val="Gráfico"/>
      <sheetName val="D.DRE_Acomp"/>
      <sheetName val="Cover"/>
      <sheetName val="Listas Auxiliares"/>
      <sheetName val="Base de dados"/>
      <sheetName val="HIDRAULICA"/>
      <sheetName val="Plan5"/>
      <sheetName val="COD_GERENCIAL"/>
      <sheetName val="COD_TAREFA_HIDRAULICA"/>
      <sheetName val="NATUREZA ORÇAMENTARIA"/>
      <sheetName val="Downs Summary"/>
      <sheetName val="Lookup Values"/>
      <sheetName val="CoStar Dropdowns"/>
      <sheetName val="flujo"/>
      <sheetName val="Mapa Comple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refreshError="1"/>
      <sheetData sheetId="337"/>
      <sheetData sheetId="338" refreshError="1"/>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porte"/>
      <sheetName val="Summary | Financial Performance"/>
      <sheetName val="Institutional"/>
      <sheetName val="Executive Summary"/>
      <sheetName val="Guidance"/>
      <sheetName val="Consolidated Performance"/>
      <sheetName val="Bridges Adj. EBITDA"/>
      <sheetName val="Adjusted EBITDA reconciliation"/>
      <sheetName val="Net Financial Results"/>
      <sheetName val="Adjusted EPS reconciliation"/>
      <sheetName val="Mining"/>
      <sheetName val="Mining Operations"/>
      <sheetName val="Smelting"/>
      <sheetName val="Smelting Operations"/>
      <sheetName val="Outstanding Metal"/>
      <sheetName val="Zinc Concentrate Supply"/>
      <sheetName val="Indebtedness"/>
      <sheetName val="Cash Flow"/>
      <sheetName val="LME-FX"/>
      <sheetName val="Income Statement - appendix"/>
      <sheetName val="FCF - appendix"/>
      <sheetName val="CAPEX - appendix"/>
      <sheetName val="Cognos_Office_Connection_Cache"/>
      <sheetName val="Recon Cash Cost - Mining"/>
      <sheetName val="Recon Cash Cost - Smelting"/>
      <sheetName val="FS - European Union - Annual"/>
    </sheetNames>
    <sheetDataSet>
      <sheetData sheetId="0">
        <row r="2">
          <cell r="H2" t="str">
            <v>1Q</v>
          </cell>
        </row>
        <row r="3">
          <cell r="H3" t="str">
            <v>2Q</v>
          </cell>
        </row>
        <row r="4">
          <cell r="H4" t="str">
            <v>3Q</v>
          </cell>
        </row>
        <row r="5">
          <cell r="H5" t="str">
            <v>4Q</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álculo"/>
      <sheetName val="Indicadores Econômicos"/>
      <sheetName val="Produções"/>
      <sheetName val="Rendimentos"/>
      <sheetName val="Consumos Específicos"/>
      <sheetName val="Energia Elétrica"/>
      <sheetName val="Preços Insumos"/>
      <sheetName val="Vendas"/>
      <sheetName val="Vendas US$"/>
      <sheetName val="Custos &amp; Despesas"/>
      <sheetName val="Custos &amp; Despesas US$"/>
      <sheetName val="Economicos"/>
      <sheetName val="Financeiros"/>
      <sheetName val="DRE"/>
      <sheetName val="DIF FAT FEV 01"/>
      <sheetName val="DRE- 2000"/>
      <sheetName val="Banco de Dados 2001"/>
      <sheetName val="CRITERIA1"/>
      <sheetName val="VEHICULOS"/>
      <sheetName val="EEFF"/>
      <sheetName val="Ind.TC"/>
      <sheetName val="Três Marias (TM)"/>
      <sheetName val="CMM"/>
      <sheetName val="Morro Agudo (MA)"/>
      <sheetName val="Plan69"/>
      <sheetName val="Properties"/>
      <sheetName val="Step_0_Team_CALENDAR"/>
      <sheetName val="Step2_Correlation"/>
      <sheetName val="Step2_Histogram"/>
      <sheetName val="Lists"/>
      <sheetName val="Treinamento mensal"/>
      <sheetName val="Treinamento e Desen. trimestral"/>
      <sheetName val="Captação"/>
      <sheetName val="Sheet1"/>
      <sheetName val="BALANCE SHEET"/>
      <sheetName val="Vínculos Simulador - coluna"/>
      <sheetName val="tutorial_Riscos"/>
      <sheetName val="Profit Centers"/>
      <sheetName val="Indicadores_Econômicos"/>
      <sheetName val="Consumos_Específicos"/>
      <sheetName val="Energia_Elétrica"/>
      <sheetName val="Preços_Insumos"/>
      <sheetName val="Vendas_US$"/>
      <sheetName val="Custos_&amp;_Despesas"/>
      <sheetName val="Custos_&amp;_Despesas_US$"/>
      <sheetName val="DIF_FAT_FEV_01"/>
      <sheetName val="DRE-_2000"/>
      <sheetName val="Banco_de_Dados_2001"/>
      <sheetName val="Ind_TC"/>
      <sheetName val="Três_Marias_(TM)"/>
      <sheetName val="Morro_Agudo_(MA)"/>
      <sheetName val="Treinamento_mensal"/>
      <sheetName val="Treinamento_e_Desen__trimestral"/>
      <sheetName val="BALANCE_SHEET"/>
      <sheetName val="Vínculos_Simulador_-_coluna"/>
      <sheetName val="Costo-Venta"/>
      <sheetName val="Venta Auto"/>
      <sheetName val="PEND. 31-12-2003"/>
      <sheetName val="Listas"/>
      <sheetName val="Hoja2"/>
      <sheetName val="BROWZ Status Info"/>
      <sheetName val="EDC"/>
      <sheetName val="BASE DE DADOS"/>
      <sheetName val="BASE_DE_DADOS"/>
      <sheetName val="Base"/>
      <sheetName val="PREMISSAS 2"/>
      <sheetName val="DADOS"/>
      <sheetName val="Apoio"/>
      <sheetName val="Contracts"/>
      <sheetName val="Input - Racional de Ganho"/>
      <sheetName val="cuadro"/>
      <sheetName val="Aux"/>
      <sheetName val="Hoja1"/>
      <sheetName val="DGEN"/>
      <sheetName val="Support"/>
      <sheetName val="Tablas"/>
      <sheetName val="Lista"/>
      <sheetName val=""/>
      <sheetName val="ACUMULADO"/>
      <sheetName val="MOPE"/>
      <sheetName val="Banco Dados(Real) Consolidado"/>
      <sheetName val="Art96.IV.RIPI"/>
      <sheetName val="Contadores"/>
      <sheetName val="Codigos"/>
      <sheetName val="MODELO"/>
      <sheetName val="Plan2"/>
      <sheetName val="Cash basis Ago-02"/>
      <sheetName val="Pasta7"/>
      <sheetName val="Database"/>
      <sheetName val="CO"/>
      <sheetName val="Dimensionamento"/>
      <sheetName val="List"/>
      <sheetName val="Receitas 2016"/>
      <sheetName val="Receitas 2017 "/>
      <sheetName val="Entradas"/>
      <sheetName val="Receitas 2018"/>
      <sheetName val="Estornos"/>
      <sheetName val="Planilha1"/>
      <sheetName val="Planilha5"/>
      <sheetName val="Planilha3"/>
      <sheetName val="Plan1"/>
      <sheetName val="Planilha6"/>
      <sheetName val="Din.Receitas"/>
      <sheetName val="Planilha2"/>
      <sheetName val="Receitas 2019"/>
      <sheetName val="Contratos de Gestão "/>
      <sheetName val="Contratos de Patrocínios "/>
      <sheetName val="Receitas"/>
      <sheetName val="Investimentos "/>
      <sheetName val="FC"/>
      <sheetName val="Cenários"/>
      <sheetName val="2708"/>
      <sheetName val="DFC_Marcia"/>
      <sheetName val="DFC_RESERVA"/>
      <sheetName val="CONSOLIDADO (2)"/>
      <sheetName val="Projeção próximos anos "/>
      <sheetName val="4RV001"/>
      <sheetName val="5RV001"/>
      <sheetName val="4VD186"/>
      <sheetName val="4"/>
      <sheetName val="Fallas"/>
      <sheetName val="Max_D._2002"/>
      <sheetName val="P2000"/>
      <sheetName val="Data"/>
      <sheetName val="SCHEDULE"/>
      <sheetName val="indicadores"/>
      <sheetName val="Banco de dados"/>
      <sheetName val="Indicadores_Econômicos1"/>
      <sheetName val="Consumos_Específicos1"/>
      <sheetName val="Energia_Elétrica1"/>
      <sheetName val="Preços_Insumos1"/>
      <sheetName val="Vendas_US$1"/>
      <sheetName val="Custos_&amp;_Despesas1"/>
      <sheetName val="Custos_&amp;_Despesas_US$1"/>
      <sheetName val="DIF_FAT_FEV_011"/>
      <sheetName val="DRE-_20001"/>
      <sheetName val="Banco_de_Dados_20011"/>
      <sheetName val="Ind_TC1"/>
      <sheetName val="PEND__31-12-2003"/>
      <sheetName val="Venta_Auto"/>
      <sheetName val="Três_Marias_(TM)1"/>
      <sheetName val="Morro_Agudo_(MA)1"/>
      <sheetName val="Treinamento_mensal1"/>
      <sheetName val="Treinamento_e_Desen__trimestra1"/>
      <sheetName val="BALANCE_SHEET1"/>
      <sheetName val="Vínculos_Simulador_-_coluna1"/>
      <sheetName val="Profit_Centers"/>
      <sheetName val="BROWZ_Status_Info"/>
      <sheetName val="BASE_DE_DADOS1"/>
      <sheetName val="PREMISSAS_2"/>
      <sheetName val="Input_-_Racional_de_Ganho"/>
      <sheetName val="Banco_Dados(Real)_Consolidado"/>
      <sheetName val="Art96_IV_RIPI"/>
      <sheetName val="Cash_basis_Ago-02"/>
      <sheetName val="Receitas_2016"/>
      <sheetName val="Receitas_2017_"/>
      <sheetName val="Receitas_2018"/>
      <sheetName val="Din_Receitas"/>
      <sheetName val="Receitas_2019"/>
      <sheetName val="Contratos_de_Gestão_"/>
      <sheetName val="Contratos_de_Patrocínios_"/>
      <sheetName val="Investimentos_"/>
      <sheetName val="CONSOLIDADO_(2)"/>
      <sheetName val="Projeção_próximos_anos_"/>
      <sheetName val="Max_D__2002"/>
      <sheetName val="Bridge Cement-Month L300"/>
      <sheetName val="Bridge Cement-YTD L300"/>
      <sheetName val="Bridge Cement-Act vs Flash"/>
      <sheetName val="Distribuição"/>
      <sheetName val="Comparativo"/>
      <sheetName val="Comparativo_W"/>
      <sheetName val="Atualização"/>
      <sheetName val="Grafico"/>
      <sheetName val="Base Triagem"/>
      <sheetName val="GATE_FCOJ"/>
      <sheetName val="Resumo"/>
      <sheetName val="Vinculo volumes efetivos (in)"/>
      <sheetName val="Work"/>
      <sheetName val="GORD"/>
      <sheetName val="DRPL_NFC"/>
      <sheetName val="Link_Orig"/>
      <sheetName val="Transf_NFC_F"/>
      <sheetName val="Tabela"/>
      <sheetName val="Semana"/>
      <sheetName val="BLP"/>
      <sheetName val="5.0. Hold. A"/>
      <sheetName val="2. Macro"/>
      <sheetName val="MASTER"/>
      <sheetName val="ANIM"/>
      <sheetName val="Slurry"/>
      <sheetName val="ASSUMPTION"/>
      <sheetName val="Indicadores_Econômicos2"/>
      <sheetName val="Consumos_Específicos2"/>
      <sheetName val="Energia_Elétrica2"/>
      <sheetName val="Preços_Insumos2"/>
      <sheetName val="Vendas_US$2"/>
      <sheetName val="Custos_&amp;_Despesas2"/>
      <sheetName val="Custos_&amp;_Despesas_US$2"/>
      <sheetName val="DIF_FAT_FEV_012"/>
      <sheetName val="DRE-_20002"/>
      <sheetName val="Banco_de_Dados_20012"/>
      <sheetName val="Ind_TC2"/>
      <sheetName val="Três_Marias_(TM)2"/>
      <sheetName val="Morro_Agudo_(MA)2"/>
      <sheetName val="Treinamento_mensal2"/>
      <sheetName val="Treinamento_e_Desen__trimestra2"/>
      <sheetName val="BALANCE_SHEET2"/>
      <sheetName val="Vínculos_Simulador_-_coluna2"/>
      <sheetName val="Profit_Centers1"/>
      <sheetName val="BROWZ_Status_Info1"/>
      <sheetName val="Venta_Auto1"/>
      <sheetName val="PEND__31-12-20031"/>
      <sheetName val="BASE_DE_DADOS2"/>
      <sheetName val="Bridge_Cement-Month_L300"/>
      <sheetName val="Bridge_Cement-YTD_L300"/>
      <sheetName val="Bridge_Cement-Act_vs_Flash"/>
      <sheetName val=" EEPN"/>
      <sheetName val="12_03"/>
      <sheetName val="Get_0704"/>
      <sheetName val="06_03"/>
      <sheetName val="Indicadores_Econômicos3"/>
      <sheetName val="Consumos_Específicos3"/>
      <sheetName val="Energia_Elétrica3"/>
      <sheetName val="Preços_Insumos3"/>
      <sheetName val="Vendas_US$3"/>
      <sheetName val="Custos_&amp;_Despesas3"/>
      <sheetName val="Custos_&amp;_Despesas_US$3"/>
      <sheetName val="DIF_FAT_FEV_013"/>
      <sheetName val="DRE-_20003"/>
      <sheetName val="Banco_de_Dados_20013"/>
      <sheetName val="Ind_TC3"/>
      <sheetName val="Três_Marias_(TM)3"/>
      <sheetName val="Morro_Agudo_(MA)3"/>
      <sheetName val="Treinamento_mensal3"/>
      <sheetName val="Treinamento_e_Desen__trimestra3"/>
      <sheetName val="BALANCE_SHEET3"/>
      <sheetName val="Vínculos_Simulador_-_coluna3"/>
      <sheetName val="Profit_Centers2"/>
      <sheetName val="BROWZ_Status_Info2"/>
      <sheetName val="Venta_Auto2"/>
      <sheetName val="PEND__31-12-20032"/>
      <sheetName val="BASE_DE_DADOS3"/>
      <sheetName val="PREMISSAS_21"/>
      <sheetName val="Input_-_Racional_de_Ganho1"/>
      <sheetName val="Banco_Dados(Real)_Consolidado1"/>
      <sheetName val="Art96_IV_RIPI1"/>
      <sheetName val="Receitas_20161"/>
      <sheetName val="Receitas_2017_1"/>
      <sheetName val="Receitas_20181"/>
      <sheetName val="Din_Receitas1"/>
      <sheetName val="Receitas_20191"/>
      <sheetName val="Contratos_de_Gestão_1"/>
      <sheetName val="Contratos_de_Patrocínios_1"/>
      <sheetName val="Investimentos_1"/>
      <sheetName val="CONSOLIDADO_(2)1"/>
      <sheetName val="Projeção_próximos_anos_1"/>
      <sheetName val="Bridge_Cement-Month_L3001"/>
      <sheetName val="Bridge_Cement-YTD_L3001"/>
      <sheetName val="Bridge_Cement-Act_vs_Flash1"/>
      <sheetName val="Base_Triagem"/>
      <sheetName val="Vinculo_volumes_efetivos_(in)"/>
      <sheetName val="5_0__Hold__A"/>
      <sheetName val="2__Macro"/>
      <sheetName val="Datos"/>
      <sheetName val="Alíquotas"/>
      <sheetName val="Macroecono antiga"/>
      <sheetName val="Gás Fenosa - GATR"/>
      <sheetName val="CC (2)"/>
      <sheetName val="CC"/>
      <sheetName val="72"/>
      <sheetName val="73"/>
      <sheetName val="Capex 1920 Postergado"/>
      <sheetName val="Capex 2021"/>
      <sheetName val="Base_Preço"/>
      <sheetName val="Indicadores_Econômicos4"/>
      <sheetName val="Consumos_Específicos4"/>
      <sheetName val="Energia_Elétrica4"/>
      <sheetName val="Preços_Insumos4"/>
      <sheetName val="Vendas_US$4"/>
      <sheetName val="Custos_&amp;_Despesas4"/>
      <sheetName val="Custos_&amp;_Despesas_US$4"/>
      <sheetName val="DIF_FAT_FEV_014"/>
      <sheetName val="DRE-_20004"/>
      <sheetName val="Banco_de_Dados_20014"/>
      <sheetName val="Ind_TC4"/>
      <sheetName val="Três_Marias_(TM)4"/>
      <sheetName val="Morro_Agudo_(MA)4"/>
      <sheetName val="Treinamento_mensal4"/>
      <sheetName val="Treinamento_e_Desen__trimestra4"/>
      <sheetName val="BALANCE_SHEET4"/>
      <sheetName val="Vínculos_Simulador_-_coluna4"/>
      <sheetName val="Profit_Centers3"/>
      <sheetName val="BROWZ_Status_Info3"/>
      <sheetName val="Venta_Auto3"/>
      <sheetName val="PEND__31-12-20033"/>
      <sheetName val="BASE_DE_DADOS4"/>
      <sheetName val="PREMISSAS_22"/>
      <sheetName val="Input_-_Racional_de_Ganho2"/>
      <sheetName val="Banco_Dados(Real)_Consolidado2"/>
      <sheetName val="Art96_IV_RIPI2"/>
      <sheetName val="Receitas_20162"/>
      <sheetName val="Receitas_2017_2"/>
      <sheetName val="Receitas_20182"/>
      <sheetName val="Din_Receitas2"/>
      <sheetName val="Receitas_20192"/>
      <sheetName val="Contratos_de_Gestão_2"/>
      <sheetName val="Contratos_de_Patrocínios_2"/>
      <sheetName val="Investimentos_2"/>
      <sheetName val="CONSOLIDADO_(2)2"/>
      <sheetName val="Projeção_próximos_anos_2"/>
      <sheetName val="Bridge_Cement-Month_L3002"/>
      <sheetName val="Bridge_Cement-YTD_L3002"/>
      <sheetName val="Bridge_Cement-Act_vs_Flash2"/>
      <sheetName val="Indicadores_Econômicos7"/>
      <sheetName val="Consumos_Específicos7"/>
      <sheetName val="Energia_Elétrica7"/>
      <sheetName val="Preços_Insumos7"/>
      <sheetName val="Vendas_US$7"/>
      <sheetName val="Custos_&amp;_Despesas7"/>
      <sheetName val="Custos_&amp;_Despesas_US$7"/>
      <sheetName val="DIF_FAT_FEV_017"/>
      <sheetName val="DRE-_20007"/>
      <sheetName val="Banco_de_Dados_20017"/>
      <sheetName val="Ind_TC7"/>
      <sheetName val="Três_Marias_(TM)7"/>
      <sheetName val="Morro_Agudo_(MA)7"/>
      <sheetName val="Treinamento_mensal7"/>
      <sheetName val="Treinamento_e_Desen__trimestra7"/>
      <sheetName val="BALANCE_SHEET7"/>
      <sheetName val="Vínculos_Simulador_-_coluna7"/>
      <sheetName val="Profit_Centers6"/>
      <sheetName val="BROWZ_Status_Info6"/>
      <sheetName val="Venta_Auto6"/>
      <sheetName val="PEND__31-12-20036"/>
      <sheetName val="BASE_DE_DADOS7"/>
      <sheetName val="PREMISSAS_25"/>
      <sheetName val="Input_-_Racional_de_Ganho5"/>
      <sheetName val="Banco_Dados(Real)_Consolidado5"/>
      <sheetName val="Art96_IV_RIPI5"/>
      <sheetName val="Receitas_20164"/>
      <sheetName val="Receitas_2017_4"/>
      <sheetName val="Receitas_20184"/>
      <sheetName val="Din_Receitas4"/>
      <sheetName val="Receitas_20194"/>
      <sheetName val="Contratos_de_Gestão_4"/>
      <sheetName val="Contratos_de_Patrocínios_4"/>
      <sheetName val="Investimentos_4"/>
      <sheetName val="CONSOLIDADO_(2)4"/>
      <sheetName val="Projeção_próximos_anos_4"/>
      <sheetName val="Bridge_Cement-Month_L3004"/>
      <sheetName val="Bridge_Cement-YTD_L3004"/>
      <sheetName val="Bridge_Cement-Act_vs_Flash4"/>
      <sheetName val="Indicadores_Econômicos5"/>
      <sheetName val="Consumos_Específicos5"/>
      <sheetName val="Energia_Elétrica5"/>
      <sheetName val="Preços_Insumos5"/>
      <sheetName val="Vendas_US$5"/>
      <sheetName val="Custos_&amp;_Despesas5"/>
      <sheetName val="Custos_&amp;_Despesas_US$5"/>
      <sheetName val="DIF_FAT_FEV_015"/>
      <sheetName val="DRE-_20005"/>
      <sheetName val="Banco_de_Dados_20015"/>
      <sheetName val="Ind_TC5"/>
      <sheetName val="Três_Marias_(TM)5"/>
      <sheetName val="Morro_Agudo_(MA)5"/>
      <sheetName val="Treinamento_mensal5"/>
      <sheetName val="Treinamento_e_Desen__trimestra5"/>
      <sheetName val="BALANCE_SHEET5"/>
      <sheetName val="Vínculos_Simulador_-_coluna5"/>
      <sheetName val="Profit_Centers4"/>
      <sheetName val="BROWZ_Status_Info4"/>
      <sheetName val="Venta_Auto4"/>
      <sheetName val="PEND__31-12-20034"/>
      <sheetName val="BASE_DE_DADOS5"/>
      <sheetName val="PREMISSAS_23"/>
      <sheetName val="Input_-_Racional_de_Ganho3"/>
      <sheetName val="Banco_Dados(Real)_Consolidado3"/>
      <sheetName val="Art96_IV_RIPI3"/>
      <sheetName val="Indicadores_Econômicos6"/>
      <sheetName val="Consumos_Específicos6"/>
      <sheetName val="Energia_Elétrica6"/>
      <sheetName val="Preços_Insumos6"/>
      <sheetName val="Vendas_US$6"/>
      <sheetName val="Custos_&amp;_Despesas6"/>
      <sheetName val="Custos_&amp;_Despesas_US$6"/>
      <sheetName val="DIF_FAT_FEV_016"/>
      <sheetName val="DRE-_20006"/>
      <sheetName val="Banco_de_Dados_20016"/>
      <sheetName val="Ind_TC6"/>
      <sheetName val="Três_Marias_(TM)6"/>
      <sheetName val="Morro_Agudo_(MA)6"/>
      <sheetName val="Treinamento_mensal6"/>
      <sheetName val="Treinamento_e_Desen__trimestra6"/>
      <sheetName val="BALANCE_SHEET6"/>
      <sheetName val="Vínculos_Simulador_-_coluna6"/>
      <sheetName val="Profit_Centers5"/>
      <sheetName val="BROWZ_Status_Info5"/>
      <sheetName val="Venta_Auto5"/>
      <sheetName val="PEND__31-12-20035"/>
      <sheetName val="BASE_DE_DADOS6"/>
      <sheetName val="PREMISSAS_24"/>
      <sheetName val="Input_-_Racional_de_Ganho4"/>
      <sheetName val="Banco_Dados(Real)_Consolidado4"/>
      <sheetName val="Art96_IV_RIPI4"/>
      <sheetName val="Receitas_20163"/>
      <sheetName val="Receitas_2017_3"/>
      <sheetName val="Receitas_20183"/>
      <sheetName val="Din_Receitas3"/>
      <sheetName val="Receitas_20193"/>
      <sheetName val="Contratos_de_Gestão_3"/>
      <sheetName val="Contratos_de_Patrocínios_3"/>
      <sheetName val="Investimentos_3"/>
      <sheetName val="CONSOLIDADO_(2)3"/>
      <sheetName val="Projeção_próximos_anos_3"/>
      <sheetName val="Bridge_Cement-Month_L3003"/>
      <sheetName val="Bridge_Cement-YTD_L3003"/>
      <sheetName val="Bridge_Cement-Act_vs_Flash3"/>
      <sheetName val="Cash_basis_Ago-021"/>
      <sheetName val="Base_Triagem1"/>
      <sheetName val="Vinculo_volumes_efetivos_(in)1"/>
      <sheetName val="5_0__Hold__A1"/>
      <sheetName val="2__Macro1"/>
      <sheetName val="Max_D__20021"/>
      <sheetName val="N"/>
      <sheetName val="BC"/>
      <sheetName val="AJBA2003"/>
      <sheetName val="Dados gerais"/>
      <sheetName val="INGRESO DATOS"/>
      <sheetName val="Table"/>
      <sheetName val="TABLA DE VALORES"/>
      <sheetName val="TPNuevo"/>
      <sheetName val="Capacity"/>
      <sheetName val="A"/>
      <sheetName val="0"/>
      <sheetName val="PH"/>
      <sheetName val="PRAcu"/>
      <sheetName val="RH"/>
      <sheetName val="RRAcu"/>
      <sheetName val="Banco_de_dados"/>
      <sheetName val="Cash_basis_Ago-022"/>
      <sheetName val="Max_D__20022"/>
      <sheetName val="Banco_de_dados1"/>
      <sheetName val="CD SEC LOC #7"/>
      <sheetName val="Prueba global - Pasivo"/>
      <sheetName val="CONS-LS"/>
      <sheetName val="FG20"/>
      <sheetName val="PopCache"/>
      <sheetName val="REAL"/>
      <sheetName val="ND"/>
      <sheetName val="E.Costes_ES"/>
      <sheetName val="Aspectos e Perigos padronizados"/>
      <sheetName val="Grupo 38"/>
      <sheetName val="Indicadores_Econômicos8"/>
      <sheetName val="Consumos_Específicos8"/>
      <sheetName val="Energia_Elétrica8"/>
      <sheetName val="Preços_Insumos8"/>
      <sheetName val="Vendas_US$8"/>
      <sheetName val="Custos_&amp;_Despesas8"/>
      <sheetName val="Custos_&amp;_Despesas_US$8"/>
      <sheetName val="DIF_FAT_FEV_018"/>
      <sheetName val="DRE-_20008"/>
      <sheetName val="Banco_de_Dados_20018"/>
      <sheetName val="Ind_TC8"/>
      <sheetName val="Três_Marias_(TM)8"/>
      <sheetName val="Morro_Agudo_(MA)8"/>
      <sheetName val="Treinamento_mensal8"/>
      <sheetName val="Treinamento_e_Desen__trimestra8"/>
      <sheetName val="BALANCE_SHEET8"/>
      <sheetName val="Vínculos_Simulador_-_coluna8"/>
      <sheetName val="Profit_Centers7"/>
      <sheetName val="BROWZ_Status_Info7"/>
      <sheetName val="Venta_Auto7"/>
      <sheetName val="PEND__31-12-20037"/>
      <sheetName val="BASE_DE_DADOS8"/>
      <sheetName val="PREMISSAS_26"/>
      <sheetName val="Input_-_Racional_de_Ganho6"/>
      <sheetName val="Banco_Dados(Real)_Consolidado6"/>
      <sheetName val="Art96_IV_RIPI6"/>
      <sheetName val="Receitas_20165"/>
      <sheetName val="Receitas_2017_5"/>
      <sheetName val="Receitas_20185"/>
      <sheetName val="Din_Receitas5"/>
      <sheetName val="Receitas_20195"/>
      <sheetName val="Contratos_de_Gestão_5"/>
      <sheetName val="Contratos_de_Patrocínios_5"/>
      <sheetName val="Investimentos_5"/>
      <sheetName val="CONSOLIDADO_(2)5"/>
      <sheetName val="Projeção_próximos_anos_5"/>
      <sheetName val="Bridge_Cement-Month_L3005"/>
      <sheetName val="Bridge_Cement-YTD_L3005"/>
      <sheetName val="Bridge_Cement-Act_vs_Flash5"/>
      <sheetName val="Base_Triagem2"/>
      <sheetName val="Vinculo_volumes_efetivos_(in)2"/>
      <sheetName val="5_0__Hold__A2"/>
      <sheetName val="2__Macro2"/>
      <sheetName val="Indicadores_Econômicos9"/>
      <sheetName val="Consumos_Específicos9"/>
      <sheetName val="Energia_Elétrica9"/>
      <sheetName val="Preços_Insumos9"/>
      <sheetName val="Vendas_US$9"/>
      <sheetName val="Custos_&amp;_Despesas9"/>
      <sheetName val="Custos_&amp;_Despesas_US$9"/>
      <sheetName val="DIF_FAT_FEV_019"/>
      <sheetName val="DRE-_20009"/>
      <sheetName val="Banco_de_Dados_20019"/>
      <sheetName val="Ind_TC9"/>
      <sheetName val="Três_Marias_(TM)9"/>
      <sheetName val="Morro_Agudo_(MA)9"/>
      <sheetName val="Treinamento_mensal9"/>
      <sheetName val="Treinamento_e_Desen__trimestra9"/>
      <sheetName val="BALANCE_SHEET9"/>
      <sheetName val="Vínculos_Simulador_-_coluna9"/>
      <sheetName val="Profit_Centers8"/>
      <sheetName val="BROWZ_Status_Info8"/>
      <sheetName val="Venta_Auto8"/>
      <sheetName val="PEND__31-12-20038"/>
      <sheetName val="BASE_DE_DADOS9"/>
      <sheetName val="PREMISSAS_27"/>
      <sheetName val="Input_-_Racional_de_Ganho7"/>
      <sheetName val="Banco_Dados(Real)_Consolidado7"/>
      <sheetName val="Art96_IV_RIPI7"/>
      <sheetName val="Receitas_20166"/>
      <sheetName val="Receitas_2017_6"/>
      <sheetName val="Receitas_20186"/>
      <sheetName val="Din_Receitas6"/>
      <sheetName val="Receitas_20196"/>
      <sheetName val="Contratos_de_Gestão_6"/>
      <sheetName val="Contratos_de_Patrocínios_6"/>
      <sheetName val="Investimentos_6"/>
      <sheetName val="CONSOLIDADO_(2)6"/>
      <sheetName val="Projeção_próximos_anos_6"/>
      <sheetName val="Bridge_Cement-Month_L3006"/>
      <sheetName val="Bridge_Cement-YTD_L3006"/>
      <sheetName val="Bridge_Cement-Act_vs_Flash6"/>
      <sheetName val="Cash_basis_Ago-023"/>
      <sheetName val="Base_Triagem3"/>
      <sheetName val="Vinculo_volumes_efetivos_(in)3"/>
      <sheetName val="5_0__Hold__A3"/>
      <sheetName val="2__Macro3"/>
      <sheetName val="Max_D__20023"/>
      <sheetName val="CUENTAS POR COBRAR NO COMERCIAL"/>
      <sheetName val="CD_SEC_LOC_#7"/>
      <sheetName val="_EEPN"/>
      <sheetName val="Dados_gerais"/>
      <sheetName val="INGRESO_DATOS"/>
      <sheetName val="Prueba_global_-_Pasivo"/>
      <sheetName val="R-GyPBCB"/>
      <sheetName val="R-GyPBCOL"/>
      <sheetName val="Charts"/>
      <sheetName val="Controls"/>
      <sheetName val="Configurações"/>
      <sheetName val="Indicadores_Econômicos10"/>
      <sheetName val="Consumos_Específicos10"/>
      <sheetName val="Energia_Elétrica10"/>
      <sheetName val="Preços_Insumos10"/>
      <sheetName val="Vendas_US$10"/>
      <sheetName val="Custos_&amp;_Despesas10"/>
      <sheetName val="Custos_&amp;_Despesas_US$10"/>
      <sheetName val="DIF_FAT_FEV_0110"/>
      <sheetName val="DRE-_200010"/>
      <sheetName val="Banco_de_Dados_200110"/>
      <sheetName val="Ind_TC10"/>
      <sheetName val="Três_Marias_(TM)10"/>
      <sheetName val="Morro_Agudo_(MA)10"/>
      <sheetName val="Treinamento_mensal10"/>
      <sheetName val="Treinamento_e_Desen__trimestr10"/>
      <sheetName val="BALANCE_SHEET10"/>
      <sheetName val="Vínculos_Simulador_-_coluna10"/>
      <sheetName val="Profit_Centers9"/>
      <sheetName val="BROWZ_Status_Info9"/>
      <sheetName val="Venta_Auto9"/>
      <sheetName val="PEND__31-12-20039"/>
      <sheetName val="BASE_DE_DADOS10"/>
      <sheetName val="PREMISSAS_28"/>
      <sheetName val="Input_-_Racional_de_Ganho8"/>
      <sheetName val="Banco_Dados(Real)_Consolidado8"/>
      <sheetName val="Art96_IV_RIPI8"/>
      <sheetName val="Receitas_20167"/>
      <sheetName val="Receitas_2017_7"/>
      <sheetName val="Receitas_20187"/>
      <sheetName val="Din_Receitas7"/>
      <sheetName val="Receitas_20197"/>
      <sheetName val="Contratos_de_Gestão_7"/>
      <sheetName val="Contratos_de_Patrocínios_7"/>
      <sheetName val="Investimentos_7"/>
      <sheetName val="CONSOLIDADO_(2)7"/>
      <sheetName val="Projeção_próximos_anos_7"/>
      <sheetName val="Bridge_Cement-Month_L3007"/>
      <sheetName val="Bridge_Cement-YTD_L3007"/>
      <sheetName val="Bridge_Cement-Act_vs_Flash7"/>
      <sheetName val="Cash_basis_Ago-024"/>
      <sheetName val="Base_Triagem4"/>
      <sheetName val="Vinculo_volumes_efetivos_(in)4"/>
      <sheetName val="5_0__Hold__A4"/>
      <sheetName val="2__Macro4"/>
      <sheetName val="Max_D__20024"/>
      <sheetName val="Indicadores_Econômicos11"/>
      <sheetName val="Consumos_Específicos11"/>
      <sheetName val="Energia_Elétrica11"/>
      <sheetName val="Preços_Insumos11"/>
      <sheetName val="Vendas_US$11"/>
      <sheetName val="Custos_&amp;_Despesas11"/>
      <sheetName val="Custos_&amp;_Despesas_US$11"/>
      <sheetName val="DIF_FAT_FEV_0111"/>
      <sheetName val="DRE-_200011"/>
      <sheetName val="Banco_de_Dados_200111"/>
      <sheetName val="Ind_TC11"/>
      <sheetName val="Três_Marias_(TM)11"/>
      <sheetName val="Morro_Agudo_(MA)11"/>
      <sheetName val="Treinamento_mensal11"/>
      <sheetName val="Treinamento_e_Desen__trimestr11"/>
      <sheetName val="BALANCE_SHEET11"/>
      <sheetName val="Vínculos_Simulador_-_coluna11"/>
      <sheetName val="Profit_Centers10"/>
      <sheetName val="BROWZ_Status_Info10"/>
      <sheetName val="Venta_Auto10"/>
      <sheetName val="PEND__31-12-200310"/>
      <sheetName val="BASE_DE_DADOS11"/>
      <sheetName val="PREMISSAS_29"/>
      <sheetName val="Input_-_Racional_de_Ganho9"/>
      <sheetName val="Banco_Dados(Real)_Consolidado9"/>
      <sheetName val="Art96_IV_RIPI9"/>
      <sheetName val="Receitas_20168"/>
      <sheetName val="Receitas_2017_8"/>
      <sheetName val="Receitas_20188"/>
      <sheetName val="Din_Receitas8"/>
      <sheetName val="Receitas_20198"/>
      <sheetName val="Contratos_de_Gestão_8"/>
      <sheetName val="Contratos_de_Patrocínios_8"/>
      <sheetName val="Investimentos_8"/>
      <sheetName val="CONSOLIDADO_(2)8"/>
      <sheetName val="Projeção_próximos_anos_8"/>
      <sheetName val="Bridge_Cement-Month_L3008"/>
      <sheetName val="Bridge_Cement-YTD_L3008"/>
      <sheetName val="Bridge_Cement-Act_vs_Flash8"/>
      <sheetName val="Cash_basis_Ago-025"/>
      <sheetName val="Base_Triagem5"/>
      <sheetName val="Vinculo_volumes_efetivos_(in)5"/>
      <sheetName val="5_0__Hold__A5"/>
      <sheetName val="2__Macro5"/>
      <sheetName val="Max_D__20025"/>
      <sheetName val="Indicadores_Econômicos12"/>
      <sheetName val="Consumos_Específicos12"/>
      <sheetName val="Energia_Elétrica12"/>
      <sheetName val="Preços_Insumos12"/>
      <sheetName val="Vendas_US$12"/>
      <sheetName val="Custos_&amp;_Despesas12"/>
      <sheetName val="Custos_&amp;_Despesas_US$12"/>
      <sheetName val="DIF_FAT_FEV_0112"/>
      <sheetName val="DRE-_200012"/>
      <sheetName val="Banco_de_Dados_200112"/>
      <sheetName val="Ind_TC12"/>
      <sheetName val="Três_Marias_(TM)12"/>
      <sheetName val="Morro_Agudo_(MA)12"/>
      <sheetName val="Treinamento_mensal12"/>
      <sheetName val="Treinamento_e_Desen__trimestr12"/>
      <sheetName val="BALANCE_SHEET12"/>
      <sheetName val="Vínculos_Simulador_-_coluna12"/>
      <sheetName val="Profit_Centers11"/>
      <sheetName val="BROWZ_Status_Info11"/>
      <sheetName val="Venta_Auto11"/>
      <sheetName val="PEND__31-12-200311"/>
      <sheetName val="BASE_DE_DADOS12"/>
      <sheetName val="PREMISSAS_210"/>
      <sheetName val="Input_-_Racional_de_Ganho10"/>
      <sheetName val="Banco_Dados(Real)_Consolidado10"/>
      <sheetName val="Art96_IV_RIPI10"/>
      <sheetName val="Receitas_20169"/>
      <sheetName val="Receitas_2017_9"/>
      <sheetName val="Receitas_20189"/>
      <sheetName val="Din_Receitas9"/>
      <sheetName val="Receitas_20199"/>
      <sheetName val="Contratos_de_Gestão_9"/>
      <sheetName val="Contratos_de_Patrocínios_9"/>
      <sheetName val="Investimentos_9"/>
      <sheetName val="CONSOLIDADO_(2)9"/>
      <sheetName val="Projeção_próximos_anos_9"/>
      <sheetName val="Bridge_Cement-Month_L3009"/>
      <sheetName val="Bridge_Cement-YTD_L3009"/>
      <sheetName val="Bridge_Cement-Act_vs_Flash9"/>
      <sheetName val="Cash_basis_Ago-026"/>
      <sheetName val="Base_Triagem6"/>
      <sheetName val="Vinculo_volumes_efetivos_(in)6"/>
      <sheetName val="5_0__Hold__A6"/>
      <sheetName val="2__Macro6"/>
      <sheetName val="Max_D__20026"/>
      <sheetName val="Macroecono_antiga"/>
      <sheetName val="Gás_Fenosa_-_GATR"/>
      <sheetName val="CC_(2)"/>
      <sheetName val="Capex_1920_Postergado"/>
      <sheetName val="Capex_2021"/>
      <sheetName val="Indicadores_Econômicos13"/>
      <sheetName val="Consumos_Específicos13"/>
      <sheetName val="Energia_Elétrica13"/>
      <sheetName val="Preços_Insumos13"/>
      <sheetName val="Vendas_US$13"/>
      <sheetName val="Custos_&amp;_Despesas13"/>
      <sheetName val="Custos_&amp;_Despesas_US$13"/>
      <sheetName val="DIF_FAT_FEV_0113"/>
      <sheetName val="DRE-_200013"/>
      <sheetName val="Banco_de_Dados_200113"/>
      <sheetName val="Ind_TC13"/>
      <sheetName val="Três_Marias_(TM)13"/>
      <sheetName val="Morro_Agudo_(MA)13"/>
      <sheetName val="Treinamento_mensal13"/>
      <sheetName val="Treinamento_e_Desen__trimestr13"/>
      <sheetName val="BALANCE_SHEET13"/>
      <sheetName val="Vínculos_Simulador_-_coluna13"/>
      <sheetName val="Profit_Centers12"/>
      <sheetName val="BROWZ_Status_Info12"/>
      <sheetName val="Venta_Auto12"/>
      <sheetName val="PEND__31-12-200312"/>
      <sheetName val="BASE_DE_DADOS13"/>
      <sheetName val="PREMISSAS_211"/>
      <sheetName val="Input_-_Racional_de_Ganho11"/>
      <sheetName val="Banco_Dados(Real)_Consolidado11"/>
      <sheetName val="Art96_IV_RIPI11"/>
      <sheetName val="Receitas_201610"/>
      <sheetName val="Receitas_2017_10"/>
      <sheetName val="Receitas_201810"/>
      <sheetName val="Din_Receitas10"/>
      <sheetName val="Receitas_201910"/>
      <sheetName val="Contratos_de_Gestão_10"/>
      <sheetName val="Contratos_de_Patrocínios_10"/>
      <sheetName val="Investimentos_10"/>
      <sheetName val="CONSOLIDADO_(2)10"/>
      <sheetName val="Projeção_próximos_anos_10"/>
      <sheetName val="Bridge_Cement-Month_L30010"/>
      <sheetName val="Bridge_Cement-YTD_L30010"/>
      <sheetName val="Bridge_Cement-Act_vs_Flash10"/>
      <sheetName val="Cash_basis_Ago-027"/>
      <sheetName val="Base_Triagem7"/>
      <sheetName val="Vinculo_volumes_efetivos_(in)7"/>
      <sheetName val="5_0__Hold__A7"/>
      <sheetName val="2__Macro7"/>
      <sheetName val="Max_D__20027"/>
      <sheetName val="Macroecono_antiga1"/>
      <sheetName val="Gás_Fenosa_-_GATR1"/>
      <sheetName val="CC_(2)1"/>
      <sheetName val="Capex_1920_Postergado1"/>
      <sheetName val="Capex_20211"/>
      <sheetName val="_EEPN1"/>
      <sheetName val="Macroeconomics"/>
      <sheetName val="Depr. UHT20años"/>
      <sheetName val="Resumen"/>
      <sheetName val="2006"/>
      <sheetName val="19-A"/>
      <sheetName val="Quantity"/>
      <sheetName val="PLLA-2DA"/>
      <sheetName val="ROL"/>
      <sheetName val="BSB"/>
      <sheetName val="Capex e Financiamentos (Fase 1)"/>
      <sheetName val="2. Parking"/>
      <sheetName val="Fe"/>
      <sheetName val="Acompanhamento_Metas"/>
      <sheetName val="Info"/>
      <sheetName val="KSB1"/>
      <sheetName val="Indicadores_Econômicos14"/>
      <sheetName val="Consumos_Específicos14"/>
      <sheetName val="Energia_Elétrica14"/>
      <sheetName val="Preços_Insumos14"/>
      <sheetName val="Vendas_US$14"/>
      <sheetName val="Custos_&amp;_Despesas14"/>
      <sheetName val="Custos_&amp;_Despesas_US$14"/>
      <sheetName val="DIF_FAT_FEV_0114"/>
      <sheetName val="DRE-_200014"/>
      <sheetName val="Banco_de_Dados_200114"/>
      <sheetName val="Ind_TC14"/>
      <sheetName val="Três_Marias_(TM)14"/>
      <sheetName val="Morro_Agudo_(MA)14"/>
      <sheetName val="Treinamento_mensal14"/>
      <sheetName val="Treinamento_e_Desen__trimestr14"/>
      <sheetName val="BALANCE_SHEET14"/>
      <sheetName val="Vínculos_Simulador_-_coluna14"/>
      <sheetName val="Profit_Centers13"/>
      <sheetName val="BROWZ_Status_Info13"/>
      <sheetName val="Venta_Auto13"/>
      <sheetName val="PEND__31-12-200313"/>
      <sheetName val="BASE_DE_DADOS14"/>
      <sheetName val="PREMISSAS_212"/>
      <sheetName val="Input_-_Racional_de_Ganho12"/>
      <sheetName val="Banco_Dados(Real)_Consolidado12"/>
      <sheetName val="Art96_IV_RIPI12"/>
      <sheetName val="Receitas_201611"/>
      <sheetName val="Receitas_2017_11"/>
      <sheetName val="Receitas_201811"/>
      <sheetName val="Din_Receitas11"/>
      <sheetName val="Receitas_201911"/>
      <sheetName val="Contratos_de_Gestão_11"/>
      <sheetName val="Contratos_de_Patrocínios_11"/>
      <sheetName val="Investimentos_11"/>
      <sheetName val="CONSOLIDADO_(2)11"/>
      <sheetName val="Projeção_próximos_anos_11"/>
      <sheetName val="Bridge_Cement-Month_L30011"/>
      <sheetName val="Bridge_Cement-YTD_L30011"/>
      <sheetName val="Bridge_Cement-Act_vs_Flash11"/>
      <sheetName val="Cash_basis_Ago-028"/>
      <sheetName val="Base_Triagem8"/>
      <sheetName val="Vinculo_volumes_efetivos_(in)8"/>
      <sheetName val="5_0__Hold__A8"/>
      <sheetName val="2__Macro8"/>
      <sheetName val="Max_D__20028"/>
      <sheetName val="Banco_de_dados2"/>
      <sheetName val="Macroecono_antiga2"/>
      <sheetName val="Gás_Fenosa_-_GATR2"/>
      <sheetName val="CC_(2)2"/>
      <sheetName val="Capex_1920_Postergado2"/>
      <sheetName val="Capex_20212"/>
      <sheetName val="_EEPN2"/>
      <sheetName val="TABLA_DE_VALORES"/>
      <sheetName val="E_Costes_ES"/>
      <sheetName val="Aspectos_e_Perigos_padronizados"/>
      <sheetName val="Grupo_38"/>
      <sheetName val="ANALISIS"/>
      <sheetName val="3.INPUT ACT"/>
      <sheetName val="Bases Generales"/>
      <sheetName val="Feriados"/>
      <sheetName val="Anual"/>
      <sheetName val="NOV"/>
      <sheetName val="RefG"/>
      <sheetName val="Dados_gerais1"/>
      <sheetName val="INGRESO_DATOS1"/>
      <sheetName val="CD_SEC_LOC_#71"/>
      <sheetName val="Prueba_global_-_Pasivo1"/>
      <sheetName val="CUENTAS_POR_COBRAR_NO_COMERCIAL"/>
      <sheetName val="1.ResumoGráficosBASECASE"/>
      <sheetName val="CWB2"/>
      <sheetName val="CONEXION"/>
      <sheetName val="Property List"/>
      <sheetName val="Reference"/>
      <sheetName val="Vtas99-00"/>
      <sheetName val="TERMINACION C-3000"/>
      <sheetName val="Graph"/>
      <sheetName val="Table_Original"/>
      <sheetName val="SB"/>
      <sheetName val="Quarterly Projections"/>
      <sheetName val="Flash"/>
      <sheetName val="12det"/>
      <sheetName val="ePCWork Upload"/>
      <sheetName val="1a. TREND  LIST"/>
      <sheetName val="2a. TREND  LIST NFB"/>
      <sheetName val="Vacanc_Dir"/>
      <sheetName val="Vacanc_Com"/>
      <sheetName val="DIFF_BUS"/>
      <sheetName val="R-GyPCon"/>
      <sheetName val="LTM"/>
      <sheetName val="CREDIT STATS"/>
      <sheetName val="DropZone"/>
      <sheetName val="Analitics"/>
      <sheetName val="Camarones"/>
      <sheetName val="Peces"/>
      <sheetName val="Pollos"/>
      <sheetName val="Vacunos"/>
      <sheetName val="Porcinos"/>
      <sheetName val="Indicadores_Econômicos15"/>
      <sheetName val="Consumos_Específicos15"/>
      <sheetName val="Energia_Elétrica15"/>
      <sheetName val="Preços_Insumos15"/>
      <sheetName val="Vendas_US$15"/>
      <sheetName val="Custos_&amp;_Despesas15"/>
      <sheetName val="Custos_&amp;_Despesas_US$15"/>
      <sheetName val="DIF_FAT_FEV_0115"/>
      <sheetName val="DRE-_200015"/>
      <sheetName val="Banco_de_Dados_200115"/>
      <sheetName val="Ind_TC15"/>
      <sheetName val="PEND__31-12-200314"/>
      <sheetName val="Venta_Auto14"/>
      <sheetName val="Três_Marias_(TM)15"/>
      <sheetName val="Morro_Agudo_(MA)15"/>
      <sheetName val="Treinamento_mensal15"/>
      <sheetName val="Treinamento_e_Desen__trimestr15"/>
      <sheetName val="BALANCE_SHEET15"/>
      <sheetName val="Vínculos_Simulador_-_coluna15"/>
      <sheetName val="Profit_Centers14"/>
      <sheetName val="BROWZ_Status_Info14"/>
      <sheetName val="BASE_DE_DADOS15"/>
      <sheetName val="PREMISSAS_213"/>
      <sheetName val="Input_-_Racional_de_Ganho13"/>
      <sheetName val="Banco_Dados(Real)_Consolidado13"/>
      <sheetName val="Art96_IV_RIPI13"/>
      <sheetName val="Cash_basis_Ago-029"/>
      <sheetName val="Receitas_201612"/>
      <sheetName val="Receitas_2017_12"/>
      <sheetName val="Receitas_201812"/>
      <sheetName val="Din_Receitas12"/>
      <sheetName val="Receitas_201912"/>
      <sheetName val="Contratos_de_Gestão_12"/>
      <sheetName val="Contratos_de_Patrocínios_12"/>
      <sheetName val="Investimentos_12"/>
      <sheetName val="CONSOLIDADO_(2)12"/>
      <sheetName val="Projeção_próximos_anos_12"/>
      <sheetName val="Max_D__20029"/>
      <sheetName val="_EEPN3"/>
      <sheetName val="Banco_de_dados3"/>
      <sheetName val="Dados_gerais2"/>
      <sheetName val="INGRESO_DATOS2"/>
      <sheetName val="Prueba_global_-_Pasivo2"/>
      <sheetName val="CD_SEC_LOC_#72"/>
      <sheetName val="Bridge_Cement-Month_L30012"/>
      <sheetName val="Bridge_Cement-YTD_L30012"/>
      <sheetName val="Bridge_Cement-Act_vs_Flash12"/>
      <sheetName val="Base_Triagem9"/>
      <sheetName val="Vinculo_volumes_efetivos_(in)9"/>
      <sheetName val="5_0__Hold__A9"/>
      <sheetName val="2__Macro9"/>
      <sheetName val="Macroecono_antiga3"/>
      <sheetName val="Gás_Fenosa_-_GATR3"/>
      <sheetName val="CC_(2)3"/>
      <sheetName val="Capex_1920_Postergado3"/>
      <sheetName val="Capex_20213"/>
      <sheetName val="E_Costes_ES1"/>
      <sheetName val="Aspectos_e_Perigos_padronizado1"/>
      <sheetName val="Grupo_381"/>
      <sheetName val="TABLA_DE_VALORES1"/>
      <sheetName val="CUENTAS_POR_COBRAR_NO_COMERCIA1"/>
      <sheetName val="Depr__UHT20años"/>
      <sheetName val="3_INPUT_ACT"/>
      <sheetName val="Bases_Generales"/>
      <sheetName val="Property_List"/>
      <sheetName val="Capex_e_Financiamentos_(Fase_1)"/>
      <sheetName val="2__Parking"/>
      <sheetName val="TERMINACION_C-3000"/>
      <sheetName val="Quarterly_Projections"/>
      <sheetName val="CREDIT_STATS"/>
      <sheetName val="Budget"/>
      <sheetName val="Cash-Flow"/>
      <sheetName val="RP-101.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Ano atual)"/>
      <sheetName val="DRE (Nota) - Ano atual"/>
      <sheetName val="Bridge"/>
      <sheetName val="Volume e preço"/>
      <sheetName val="Base bridge"/>
    </sheetNames>
    <definedNames>
      <definedName name="maio"/>
    </definedNames>
    <sheetDataSet>
      <sheetData sheetId="0"/>
      <sheetData sheetId="1"/>
      <sheetData sheetId="2"/>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cado"/>
      <sheetName val="Capa"/>
      <sheetName val="Índice"/>
      <sheetName val="Balanço"/>
      <sheetName val="Compra-Mwh"/>
      <sheetName val="Venda-MWh"/>
      <sheetName val="Consumidores"/>
      <sheetName val="Forfait"/>
      <sheetName val="Outros"/>
      <sheetName val="Compra-R$"/>
      <sheetName val="Fatur. Bruto-Comercial"/>
      <sheetName val="Importe-Comercial"/>
      <sheetName val="ICMS Fat."/>
      <sheetName val="T I P"/>
      <sheetName val="Tarifa Comercial"/>
      <sheetName val="Arrec. Bruta"/>
      <sheetName val="Arrec.Líquida"/>
      <sheetName val="ICMS  Arrec."/>
      <sheetName val="Importe+ICMS"/>
      <sheetName val="Importe-Contábil"/>
      <sheetName val="ICMS Contábil"/>
      <sheetName val="Tarifa Contabilidade"/>
      <sheetName val="GASTOS LE2000"/>
      <sheetName val="SELIC"/>
      <sheetName val="Pessoal"/>
      <sheetName val="OTR.CRED."/>
      <sheetName val="Balancete"/>
      <sheetName val="PARAM"/>
      <sheetName val="INDIECO1"/>
      <sheetName val="ASSUM"/>
      <sheetName val="Sist.Transm.Dist.Glob. "/>
      <sheetName val="Spot"/>
      <sheetName val="Taxes"/>
      <sheetName val="RESUMO"/>
      <sheetName val=" PIB Brasil ( R$ de 1996 )"/>
      <sheetName val="FORMULÁRIO"/>
      <sheetName val="tarifas abertas internet"/>
      <sheetName val="BM&amp;F"/>
      <sheetName val="Plan1"/>
      <sheetName val="PAGAMENTO"/>
      <sheetName val="SETTINGS"/>
      <sheetName val="Suporte"/>
      <sheetName val="2000"/>
      <sheetName val="Banco"/>
      <sheetName val="Metalúrgica"/>
      <sheetName val="TermoPE"/>
      <sheetName val="DRE e FLUXO CAIXA"/>
      <sheetName val="Índices"/>
      <sheetName val="Tabela aux."/>
      <sheetName val="DRE_Cemar_Orçam"/>
      <sheetName val="  "/>
      <sheetName val="Fatur__Bruto-Comercial"/>
      <sheetName val="ICMS_Fat_"/>
      <sheetName val="T_I_P"/>
      <sheetName val="Tarifa_Comercial"/>
      <sheetName val="Arrec__Bruta"/>
      <sheetName val="Arrec_Líquida"/>
      <sheetName val="ICMS__Arrec_"/>
      <sheetName val="ICMS_Contábil"/>
      <sheetName val="Tarifa_Contabilidade"/>
      <sheetName val="GASTOS_LE2000"/>
      <sheetName val="OTR_CRED_"/>
      <sheetName val="Sist_Transm_Dist_Glob__"/>
      <sheetName val="_PIB_Brasil_(_R$_de_1996_)"/>
      <sheetName val="tarifas_abertas_internet"/>
      <sheetName val="DRE_e_FLUXO_CAIXA"/>
      <sheetName val="Tabela_aux_"/>
      <sheetName val="AA-10(Op.63)"/>
      <sheetName val="Inventário PA"/>
      <sheetName val="Dados2"/>
      <sheetName val="LISTAS"/>
      <sheetName val="Base FIN-NNG-PRE"/>
      <sheetName val="Base O&amp;M"/>
      <sheetName val="Aquisição"/>
      <sheetName val="ABRIL 2000"/>
      <sheetName val="FF3"/>
      <sheetName val="DRE"/>
      <sheetName val="Lead"/>
      <sheetName val="Comparativos - Abr-02"/>
      <sheetName val="Comparativos _ Abr_02"/>
      <sheetName val="Comparativos - Fev-02"/>
      <sheetName val="Comparativos _ Fev_02"/>
      <sheetName val="Comparativos - Jan-02"/>
      <sheetName val="Comparativos _ Jan_02"/>
      <sheetName val="Comparativos - Mar-02"/>
      <sheetName val="Comparativos _ Mar_02"/>
      <sheetName val="Comentários Jan-02 "/>
      <sheetName val="Comentários Jan_02 "/>
      <sheetName val="Consol. Energia Ger"/>
      <sheetName val="DEBE"/>
      <sheetName val="EOFI"/>
      <sheetName val="ce"/>
      <sheetName val="CECO"/>
      <sheetName val="TESTE"/>
      <sheetName val="Dados"/>
      <sheetName val="Validacao_Dados"/>
      <sheetName val="Apoio"/>
      <sheetName val="Classificação"/>
      <sheetName val="Fatur__Bruto-Comercial1"/>
      <sheetName val="T_I_P1"/>
      <sheetName val="ICMS_Fat_1"/>
      <sheetName val="ICMS_Contábil1"/>
      <sheetName val="Tarifa_Comercial1"/>
      <sheetName val="Tarifa_Contabilidade1"/>
      <sheetName val="Arrec__Bruta1"/>
      <sheetName val="ICMS__Arrec_1"/>
      <sheetName val="Arrec_Líquida1"/>
      <sheetName val="_PIB_Brasil_(_R$_de_1996_)1"/>
      <sheetName val="Base_FIN-NNG-PRE"/>
      <sheetName val="Base_O&amp;M"/>
      <sheetName val="Comparativos_-_Abr-02"/>
      <sheetName val="Comparativos___Abr_02"/>
      <sheetName val="Comparativos_-_Fev-02"/>
      <sheetName val="Comparativos___Fev_02"/>
      <sheetName val="Comparativos_-_Jan-02"/>
      <sheetName val="Comparativos___Jan_02"/>
      <sheetName val="Comparativos_-_Mar-02"/>
      <sheetName val="Comparativos___Mar_02"/>
      <sheetName val="Comentários_Jan-02_"/>
      <sheetName val="Comentários_Jan_02_"/>
      <sheetName val="Consol__Energia_Ger"/>
      <sheetName val="ABRIL_2000"/>
      <sheetName val="__"/>
      <sheetName val="AA-10(Op_63)"/>
      <sheetName val="Inventário_PA"/>
      <sheetName val="Cursos"/>
      <sheetName val="CUSTOS"/>
      <sheetName val="IREM"/>
      <sheetName val="Plan2"/>
      <sheetName val="Plan3"/>
      <sheetName val="CVA_Projetada12meses"/>
      <sheetName val="Tabela_valores_módulos"/>
      <sheetName val="Avaliação"/>
      <sheetName val="Base_Calc"/>
      <sheetName val="Base_Dados"/>
      <sheetName val="Taxas"/>
      <sheetName val="tarifas_abertas_internet1"/>
      <sheetName val="Sist_Transm_Dist_Glob__1"/>
      <sheetName val="Plan1 (2)"/>
      <sheetName val="Garantia"/>
      <sheetName val="AUXILIAR"/>
      <sheetName val="Projeção Receita"/>
      <sheetName val="Simulação Mensal"/>
      <sheetName val="BASE RATEIO DIRETORIA"/>
      <sheetName val="Validação de Dados"/>
      <sheetName val="VALIDADOR"/>
      <sheetName val="1996"/>
      <sheetName val="Cotação Areva SE's 2008"/>
      <sheetName val="1A"/>
      <sheetName val="2B"/>
      <sheetName val="Listas e Tabelas"/>
      <sheetName val="Siglas e Legendas"/>
      <sheetName val="AVC Garabi II Set18"/>
      <sheetName val="#REF"/>
      <sheetName val="Fatur__Bruto-Comercial2"/>
      <sheetName val="T_I_P2"/>
      <sheetName val="ICMS_Fat_2"/>
      <sheetName val="ICMS_Contábil2"/>
      <sheetName val="Tarifa_Comercial2"/>
      <sheetName val="Tarifa_Contabilidade2"/>
      <sheetName val="Arrec__Bruta2"/>
      <sheetName val="ICMS__Arrec_2"/>
      <sheetName val="Arrec_Líquida2"/>
      <sheetName val="_PIB_Brasil_(_R$_de_1996_)2"/>
      <sheetName val="tarifas_abertas_internet2"/>
      <sheetName val="Sist_Transm_Dist_Glob__2"/>
      <sheetName val="Base_FIN-NNG-PRE1"/>
      <sheetName val="Base_O&amp;M1"/>
      <sheetName val="DRE_e_FLUXO_CAIXA1"/>
      <sheetName val="Tabela_aux_1"/>
      <sheetName val="Comparativos_-_Abr-021"/>
      <sheetName val="Comparativos___Abr_021"/>
      <sheetName val="Comparativos_-_Fev-021"/>
      <sheetName val="Comparativos___Fev_021"/>
      <sheetName val="Comparativos_-_Jan-021"/>
      <sheetName val="Comparativos___Jan_021"/>
      <sheetName val="Comparativos_-_Mar-021"/>
      <sheetName val="Comparativos___Mar_021"/>
      <sheetName val="Comentários_Jan-02_1"/>
      <sheetName val="Comentários_Jan_02_1"/>
      <sheetName val="Consol__Energia_Ger1"/>
      <sheetName val="ABRIL_20001"/>
      <sheetName val="__1"/>
      <sheetName val="AA-10(Op_63)1"/>
      <sheetName val="Inventário_PA1"/>
      <sheetName val="BASE_RATEIO_DIRETORIA"/>
      <sheetName val="Validação_de_Dados"/>
      <sheetName val="Plan1_(2)"/>
      <sheetName val="AVC_Garabi_II_Set18"/>
      <sheetName val="Listas_e_Tabelas"/>
      <sheetName val="Siglas_e_Legendas"/>
      <sheetName val="Receivables"/>
      <sheetName val="Cash"/>
      <sheetName val="Tarifas_de_Fornecimento"/>
      <sheetName val="Tarifas_de_Suprimento"/>
      <sheetName val="DadosImportar"/>
      <sheetName val="DadosImportadosSamp"/>
      <sheetName val="Críticas"/>
      <sheetName val="DePara"/>
      <sheetName val="RTOS_APOIO"/>
      <sheetName val="apoio_data"/>
      <sheetName val="APOIO_LISTA"/>
      <sheetName val="RECEITAS_DE_TARIFAS"/>
      <sheetName val="SUBSIDIOS_CDE_TARIFAS"/>
      <sheetName val="INVERSION"/>
      <sheetName val="Quantity"/>
      <sheetName val="Planilha1"/>
      <sheetName val="Drivers IAR 1 a 4 (3)"/>
      <sheetName val="Drivers IAR 1 a 4 (2)"/>
      <sheetName val="Drivers IAR 1 a 4"/>
      <sheetName val="Drivers IAR Global"/>
      <sheetName val="IAR Cepisa"/>
      <sheetName val="IAR Historico"/>
      <sheetName val="Simulação Anual"/>
      <sheetName val="PDD CNR"/>
      <sheetName val="Projeção CNR"/>
      <sheetName val="Dívida Serviço Publico (2)"/>
      <sheetName val="Dívida Serviço Publico"/>
      <sheetName val="CR CEPISA"/>
      <sheetName val="Planilha3"/>
      <sheetName val="Drivers 2"/>
      <sheetName val="Distribuidoras (2)"/>
      <sheetName val="Distribuidoras"/>
      <sheetName val="Plan7"/>
      <sheetName val="Evolução 2014 2015 2016"/>
      <sheetName val="IAR Longo Prazo Desafio"/>
      <sheetName val="IAR Longo Prazo Meta"/>
      <sheetName val="Drivers Novo"/>
      <sheetName val="Drivers Antigo"/>
      <sheetName val="Drivers"/>
      <sheetName val="Simuladores Desafio 45"/>
      <sheetName val="Simuladores Atual Plus"/>
      <sheetName val="Tarifas"/>
      <sheetName val="Arrecadação CNR Desafio"/>
      <sheetName val="Arrecadação CNR"/>
      <sheetName val="Evolução desde 2012 Desafio"/>
      <sheetName val="Gráficos"/>
      <sheetName val="Evolução 2014 2015 2016 Des"/>
      <sheetName val="Evolução 2014 2015 2016 Haiama"/>
      <sheetName val="Evolução 2014 2015 2016 Beto"/>
      <sheetName val="Evolução Anual"/>
      <sheetName val="Contas Aberto Com CNR"/>
      <sheetName val="Demais distribuidoras (2)"/>
      <sheetName val="Cemar x Celpa (2)"/>
      <sheetName val="Cemar x Celpa"/>
      <sheetName val="Cemar Liquido de PDD"/>
      <sheetName val="Demais distribuidoras"/>
      <sheetName val="Contas Comercial Com CNR Perdas"/>
      <sheetName val="Contas Comercial Com CNR"/>
      <sheetName val="Build Up_Celpa_Set"/>
      <sheetName val="Build Up_frentes_Comaprativo"/>
      <sheetName val="Mercado_Receita"/>
      <sheetName val="Cotação_Areva_SE's_2008"/>
      <sheetName val="Datos"/>
      <sheetName val="Column Test-HIDRO"/>
      <sheetName val="TITEQUIV"/>
      <sheetName val="3.INPUT ACT"/>
      <sheetName val="ESF"/>
      <sheetName val="FA DATA"/>
      <sheetName val="Asientos Modelo 1"/>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refreshError="1"/>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3!2"/>
      <sheetName val="I"/>
      <sheetName val="E"/>
      <sheetName val="H"/>
      <sheetName val="P"/>
      <sheetName val="N"/>
      <sheetName val="AA"/>
      <sheetName val="BB"/>
      <sheetName val="CC"/>
      <sheetName val="SS"/>
      <sheetName val="RGR Semesa"/>
      <sheetName val="Mvt Empréstimos"/>
      <sheetName val="DIT-vJCM (Revisado)"/>
      <sheetName val="Entrada"/>
      <sheetName val="Planilha PPC Semesa dez02"/>
      <sheetName val="Mapa Imobilizado"/>
      <sheetName val="Resumo"/>
      <sheetName val="DIF FAT FEV 01"/>
      <sheetName val="RGR_Semesa"/>
      <sheetName val="Mvt_Empréstimos"/>
      <sheetName val="DIT-vJCM_(Revisado)"/>
      <sheetName val="Planilha_PPC_Semesa_dez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mapa de movimentação"/>
      <sheetName val="PAS Depreciação"/>
      <sheetName val="Teste Custo Inicial"/>
      <sheetName val="Passos Programa  "/>
      <sheetName val="Log ACL -Jun"/>
      <sheetName val="Log Complem. Adições"/>
      <sheetName val="Log Saldo Inicial"/>
      <sheetName val="Parâmetro Depreciação"/>
      <sheetName val="Threshold Calc"/>
      <sheetName val="XREF"/>
      <sheetName val="Tickmarks"/>
      <sheetName val="RGR Semesa"/>
      <sheetName val="imo eld"/>
      <sheetName val="ce"/>
      <sheetName val="Sauro (BR)"/>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 Imobilizado 2º TRIM 2002"/>
      <sheetName val="Teste de Adições"/>
      <sheetName val="Passos Programa  "/>
      <sheetName val="XREF"/>
      <sheetName val="Tickmarks"/>
      <sheetName val="MUT ABRIL -JUNHO GER 2002"/>
      <sheetName val="Lead"/>
      <sheetName val="Links"/>
      <sheetName val="Variação"/>
      <sheetName val="Mapa de movimentação"/>
      <sheetName val="PAS de Depreciação"/>
      <sheetName val="Threshold Calc"/>
      <sheetName val="Variação Trimestre"/>
      <sheetName val="Mapa de movimentação {ppc}"/>
      <sheetName val="Teste Adições"/>
      <sheetName val="Imob em Curso"/>
      <sheetName val="log adicoes"/>
      <sheetName val="Teste Adicoes"/>
      <sheetName val="Leasing injetora"/>
      <sheetName val="Saldo Inicial"/>
      <sheetName val="Log Saldo Inicial"/>
      <sheetName val="#REF"/>
      <sheetName val="Variação Trim"/>
      <sheetName val="Mapa {ppc}"/>
      <sheetName val="PAS Depreciacao"/>
      <sheetName val="Imobilizado em Curso"/>
      <sheetName val="Threshold"/>
      <sheetName val="Depreciação 1o. ITR"/>
      <sheetName val="Cálculo Global AdiçõesBaixas"/>
      <sheetName val="Cálculo Global Depreciação"/>
      <sheetName val="Sheet1"/>
      <sheetName val="Mapa Imobilizado 30-09-06"/>
      <sheetName val="Andamento"/>
      <sheetName val="Circularizações 30.09.06"/>
      <sheetName val="Teste Saldo Inicial"/>
      <sheetName val="Teste Seguros"/>
      <sheetName val="PAS Depreciação"/>
      <sheetName val="Diferido"/>
      <sheetName val="Jan"/>
      <sheetName val="Adiantamento_Clientes"/>
      <sheetName val="Movimentação_Qtdes"/>
      <sheetName val="Worksheet in (C) 5610 Imobiliza"/>
      <sheetName val="Spot"/>
      <sheetName val="Taxes"/>
      <sheetName val="Global Depreciação"/>
      <sheetName val="Bioenergia"/>
      <sheetName val="Eurus VI"/>
      <sheetName val="Santa Clara I"/>
      <sheetName val="Santa Clara II"/>
      <sheetName val="Santa Clara III"/>
      <sheetName val="Santa Clara IV"/>
      <sheetName val="Santa Clara V"/>
      <sheetName val="Santa Clara VI"/>
      <sheetName val="Bio Formosa"/>
      <sheetName val="Bio Ipê"/>
      <sheetName val="Bio Pedra"/>
      <sheetName val="Bio Buriti"/>
      <sheetName val="Salto Góes  "/>
      <sheetName val="Costa Branca  "/>
      <sheetName val="Juremas  "/>
      <sheetName val="Macacos  "/>
      <sheetName val="Pedra Preta  "/>
      <sheetName val="Bio Alvorada "/>
      <sheetName val="Atlântica I"/>
      <sheetName val="Atlântica II"/>
      <sheetName val="Atlântica IV"/>
      <sheetName val="Atlântica V"/>
      <sheetName val="Bio Coopcana "/>
      <sheetName val="Eólica Formosa "/>
      <sheetName val="Eólica Icaraizinho "/>
      <sheetName val="Eólica Paracuru "/>
      <sheetName val="SIIF Cinco"/>
      <sheetName val="Bons Ventos"/>
      <sheetName val="PCH Holding 2"/>
      <sheetName val="PCH Holding "/>
      <sheetName val="CPFL Renováveis"/>
      <sheetName val="FURNESS STOCK COUNT"/>
      <sheetName val="RGR Semesa"/>
      <sheetName val="Teste Global de Depreciação"/>
      <sheetName val="Teste de adição"/>
      <sheetName val="Movimentação Anual"/>
      <sheetName val="Movimentação"/>
      <sheetName val="Depreciação"/>
      <sheetName val="Map Mov"/>
      <sheetName val="Deprec Benf"/>
      <sheetName val="Deprec Mov"/>
      <sheetName val="Deprec Veic"/>
      <sheetName val="Depre Comput"/>
      <sheetName val="Deprec Maq"/>
      <sheetName val="Depr Software"/>
      <sheetName val="Depr Eqptos Com"/>
      <sheetName val="Depre Maq Armaz"/>
      <sheetName val="Depr Pallets"/>
      <sheetName val="Teste Baixa"/>
      <sheetName val="Teste Adic"/>
      <sheetName val="Empréstimos"/>
      <sheetName val="Procv"/>
      <sheetName val="Cadastro"/>
      <sheetName val="DIF FAT FEV 01"/>
      <sheetName val="FLASH (Consol)"/>
      <sheetName val="Cliente interno"/>
      <sheetName val="PAS Depreciação 30.09"/>
      <sheetName val="P1 - Lead"/>
      <sheetName val="P2 - Mapa do Imobilizado"/>
      <sheetName val="P3 - PAS Depreciação "/>
      <sheetName val="P3.1 - Teste de Detalhe Depre."/>
      <sheetName val="P4 - Teste de Adição"/>
      <sheetName val="P5 - Teste de Saldo Inicial"/>
      <sheetName val="P6 - Teste de Imob. em andament"/>
      <sheetName val="P7 - Provisão Inv. Obsoleto"/>
      <sheetName val="P8 -  Análise do Intangível"/>
      <sheetName val="P8 - Tabela"/>
      <sheetName val="1. Mapa de Movimentação"/>
      <sheetName val="2. PAS Depreciação"/>
      <sheetName val="3. Teste Adição"/>
      <sheetName val="4. Teste Saldo Inicial"/>
      <sheetName val="5. Teste de Imobilizado Andamt."/>
      <sheetName val="6. Provisão Inv. Obsoleto"/>
      <sheetName val="7. Análise Intangível"/>
      <sheetName val="8. Parâmetro"/>
      <sheetName val="Mapa de Movimentação CONTROLE"/>
      <sheetName val="Teste de Adição "/>
      <sheetName val="Parâmetro"/>
      <sheetName val="P.1 Mapa de Movimentação"/>
      <sheetName val="P.2 PAS Depreciação 30.09"/>
      <sheetName val="P.3 Teste de Adição e Baixa "/>
      <sheetName val="P.4 PAS Depreciação 31.12"/>
      <sheetName val="P1. Mapa de Movimentação"/>
      <sheetName val="P2. PAS Depreciação 31.12"/>
      <sheetName val="P3. Teste de Adição e Baixa "/>
      <sheetName val="P4. PAS Depreciação 30.09"/>
      <sheetName val="P2 - Mapa de Movimentação 30.11"/>
      <sheetName val="P3 - PAS de Depreciação"/>
      <sheetName val="P4 - Mapa de Movimentação 31.12"/>
      <sheetName val="P5 - Teste Saldo Inicial"/>
      <sheetName val="P6 - Teste de Adição"/>
      <sheetName val="P7 - Comp. Marcas e Patentes"/>
      <sheetName val="P8-Tabela Parâmetro"/>
      <sheetName val="P3.2 - Teste Depreciação"/>
      <sheetName val=""/>
      <sheetName val="Livros Fiscais - I.1"/>
      <sheetName val="Analítico Parte 1 "/>
      <sheetName val="E1.1"/>
      <sheetName val="NE Imob"/>
      <sheetName val="Análise de Variação 30.06"/>
      <sheetName val="Mapa 30.06"/>
      <sheetName val="Análise de Variação 31.03"/>
      <sheetName val="NE 12"/>
      <sheetName val="Análise de variação"/>
      <sheetName val="Mapa"/>
      <sheetName val="Nota Explicativa"/>
      <sheetName val="Mapa Mov. Imobilizado 31.12"/>
      <sheetName val="Taxas de Depreciação"/>
      <sheetName val="PAS de Cap. Juros"/>
      <sheetName val="Imob. em andamento"/>
      <sheetName val="Ajuste"/>
      <sheetName val="Assumptions Valuation - Wacc"/>
      <sheetName val="OTHERS1"/>
      <sheetName val="Custos ISC 02"/>
      <sheetName val="CVA_Projetada12meses"/>
      <sheetName val="Macro"/>
      <sheetName val="Planilha1"/>
      <sheetName val="RELP"/>
      <sheetName val="Balance"/>
      <sheetName val="MUT_Imobilizado_2º_TRIM_2002"/>
      <sheetName val="Teste_de_Adições"/>
      <sheetName val="Passos_Programa__"/>
      <sheetName val="MUT_ABRIL_-JUNHO_GER_2002"/>
      <sheetName val="Mapa_de_movimentação"/>
      <sheetName val="PAS_de_Depreciação"/>
      <sheetName val="Threshold_Calc"/>
      <sheetName val="Variação_Trimestre"/>
      <sheetName val="Mapa_de_movimentação_{ppc}"/>
      <sheetName val="Teste_Adições"/>
      <sheetName val="Imob_em_Curso"/>
      <sheetName val="log_adicoes"/>
      <sheetName val="Teste_Adicoes"/>
      <sheetName val="Leasing_injetora"/>
      <sheetName val="Saldo_Inicial"/>
      <sheetName val="Log_Saldo_Inicial"/>
      <sheetName val="Variação_Trim"/>
      <sheetName val="Mapa_{ppc}"/>
      <sheetName val="PAS_Depreciacao"/>
      <sheetName val="Imobilizado_em_Curso"/>
      <sheetName val="Depreciação_1o__ITR"/>
      <sheetName val="Cálculo_Global_AdiçõesBaixas"/>
      <sheetName val="Cálculo_Global_Depreciação"/>
      <sheetName val="Mapa_Imobilizado_30-09-06"/>
      <sheetName val="Circularizações_30_09_06"/>
      <sheetName val="Teste_Saldo_Inicial"/>
      <sheetName val="Teste_Seguros"/>
      <sheetName val="PAS_Depreciação"/>
      <sheetName val="Map_Mov"/>
      <sheetName val="Deprec_Benf"/>
      <sheetName val="Deprec_Mov"/>
      <sheetName val="Deprec_Veic"/>
      <sheetName val="Depre_Comput"/>
      <sheetName val="Deprec_Maq"/>
      <sheetName val="Depr_Software"/>
      <sheetName val="Depr_Eqptos_Com"/>
      <sheetName val="Depre_Maq_Armaz"/>
      <sheetName val="Depr_Pallets"/>
      <sheetName val="Teste_Baixa"/>
      <sheetName val="Teste_Adic"/>
      <sheetName val="Teste_Global_de_Depreciação"/>
      <sheetName val="Teste_de_adição"/>
      <sheetName val="Movimentação_Anual"/>
      <sheetName val="Global_Depreciação"/>
      <sheetName val="Worksheet_in_(C)_5610_Imobiliza"/>
      <sheetName val="Eurus_VI"/>
      <sheetName val="Santa_Clara_I"/>
      <sheetName val="Santa_Clara_II"/>
      <sheetName val="Santa_Clara_III"/>
      <sheetName val="Santa_Clara_IV"/>
      <sheetName val="Santa_Clara_V"/>
      <sheetName val="Santa_Clara_VI"/>
      <sheetName val="Bio_Formosa"/>
      <sheetName val="Bio_Ipê"/>
      <sheetName val="Bio_Pedra"/>
      <sheetName val="Bio_Buriti"/>
      <sheetName val="Salto_Góes__"/>
      <sheetName val="Costa_Branca__"/>
      <sheetName val="Juremas__"/>
      <sheetName val="Macacos__"/>
      <sheetName val="Pedra_Preta__"/>
      <sheetName val="Bio_Alvorada_"/>
      <sheetName val="Atlântica_I"/>
      <sheetName val="Atlântica_II"/>
      <sheetName val="Atlântica_IV"/>
      <sheetName val="Atlântica_V"/>
      <sheetName val="Bio_Coopcana_"/>
      <sheetName val="Eólica_Formosa_"/>
      <sheetName val="Eólica_Icaraizinho_"/>
      <sheetName val="Eólica_Paracuru_"/>
      <sheetName val="SIIF_Cinco"/>
      <sheetName val="Bons_Ventos"/>
      <sheetName val="PCH_Holding_2"/>
      <sheetName val="PCH_Holding_"/>
      <sheetName val="CPFL_Renováveis"/>
      <sheetName val="RGR_Semesa"/>
      <sheetName val="Sumário"/>
      <sheetName val="Imparment Test"/>
      <sheetName val="Mapa Movim Imob 30.09 {PPC}"/>
      <sheetName val="Cálculo da depreciação 30.09"/>
      <sheetName val="Mapa Movim Imob 31.12 {PPC}"/>
      <sheetName val="Obras em andamento "/>
      <sheetName val="Testes de adição"/>
      <sheetName val="Cálculo Parâmetro"/>
      <sheetName val="Níveis Parâmetro"/>
      <sheetName val="Log File"/>
      <sheetName val="rec-USGAAP-TCP"/>
      <sheetName val="PPC audit E3"/>
      <sheetName val="Diferido {P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AC"/>
      <sheetName val="Mvt Imobilizado"/>
      <sheetName val="Composição Consumidores Finais"/>
      <sheetName val="Mvt Empréstimos"/>
      <sheetName val="PL"/>
      <sheetName val="Result Financ"/>
      <sheetName val="Tickmarks"/>
      <sheetName val="Jan"/>
      <sheetName val="Teste de Adições"/>
      <sheetName val="Mutação do PL Trimestral"/>
      <sheetName val="Master"/>
      <sheetName val="Lead"/>
      <sheetName val="XREF"/>
      <sheetName val="RESUMO"/>
      <sheetName val="Spot"/>
      <sheetName val="Taxes"/>
      <sheetName val="#REF"/>
      <sheetName val="RGR Semesa"/>
      <sheetName val="Nov"/>
      <sheetName val="Pasta 2"/>
      <sheetName val="Pasta 3"/>
      <sheetName val="Pasta 4"/>
      <sheetName val="PAT"/>
      <sheetName val="COMPENSAÇÃO MP 1807"/>
      <sheetName val="C.S_RECUPERAR"/>
      <sheetName val="AJUSTE"/>
      <sheetName val="PDD"/>
      <sheetName val="PREJUÍZO FISCAL"/>
      <sheetName val="Parte B_2001"/>
      <sheetName val="Lista"/>
      <sheetName val="Worksheet in (C) 3401 GERAÇÃO -"/>
      <sheetName val="DRE"/>
      <sheetName val="Tickmarks "/>
      <sheetName val="FLASH (Consol)"/>
      <sheetName val="Composición Cuentas para C.F."/>
      <sheetName val="Prueba Global DF"/>
      <sheetName val="Investimento"/>
      <sheetName val="Chile 30.09"/>
      <sheetName val="BCODAD 25 05 2007"/>
      <sheetName val="Assumptions"/>
      <sheetName val="Consumo Anual (2)%sem BNDES"/>
      <sheetName val="DMPL"/>
      <sheetName val="Inputs"/>
      <sheetName val="TRIB1995"/>
      <sheetName val="Mvt_Imobilizado"/>
      <sheetName val="Composição_Consumidores_Finais"/>
      <sheetName val="Mvt_Empréstimos"/>
      <sheetName val="Result_Financ"/>
      <sheetName val="Teste_de_Adições"/>
      <sheetName val="Mutação_do_PL_Trimestral"/>
      <sheetName val="Pasta_2"/>
      <sheetName val="Pasta_3"/>
      <sheetName val="Pasta_4"/>
      <sheetName val="COMPENSAÇÃO_MP_1807"/>
      <sheetName val="C_S_RECUPERAR"/>
      <sheetName val="PREJUÍZO_FISCAL"/>
      <sheetName val="Parte_B_2001"/>
      <sheetName val="RGR_Semesa"/>
      <sheetName val="Chile_30_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Empréstimos"/>
      <sheetName val="BB PCH's"/>
      <sheetName val="Mvt Empréstimos (PPC)"/>
      <sheetName val="Parametro CESP"/>
      <sheetName val="Threshold Calc"/>
      <sheetName val="XREF"/>
      <sheetName val="Tickmarks"/>
      <sheetName val="Dívidas"/>
      <sheetName val="Parametro BNDES"/>
      <sheetName val="Paramentro BB - PCH's"/>
      <sheetName val="BB PCH_s"/>
      <sheetName val="Jan"/>
      <sheetName val="Mvt Imobilizado"/>
      <sheetName val="Mov. Aplicação"/>
      <sheetName val="Worksheet in 6160 EMPRÉSTIMOS E"/>
      <sheetName val="Enero2002"/>
      <sheetName val="Teste de Adições"/>
      <sheetName val="Arrend."/>
      <sheetName val="Constantes"/>
      <sheetName val="Mapa 31.08.02"/>
      <sheetName val="Mutação do PL Trimestral"/>
      <sheetName val="Mapa de Resultado"/>
      <sheetName val="Deposito Judicial"/>
      <sheetName val="E4.1"/>
      <sheetName val="DIGITAÇÃO"/>
      <sheetName val="BCO.CENTRAL"/>
      <sheetName val="PEÇAS BALANÇO"/>
      <sheetName val="IMPOSTO"/>
      <sheetName val="Global Juros e VC"/>
      <sheetName val="BP"/>
      <sheetName val="Capa"/>
      <sheetName val="OTHERS1"/>
      <sheetName val="Lista"/>
      <sheetName val="DRE"/>
      <sheetName val="D"/>
      <sheetName val="prebdg97"/>
      <sheetName val="premi96"/>
      <sheetName val="Confissão Dívida"/>
      <sheetName val="Spot"/>
      <sheetName val="Taxes"/>
      <sheetName val="Mat_Serv"/>
      <sheetName val="Base"/>
      <sheetName val="Dividend Accrual Workings"/>
      <sheetName val="Provisão de Juros"/>
      <sheetName val="Mapa"/>
      <sheetName val="Adições"/>
      <sheetName val="BB_PCH's"/>
      <sheetName val="Mvt_Empréstimos_(PPC)"/>
      <sheetName val="Parametro_CESP"/>
      <sheetName val="Threshold_Calc"/>
      <sheetName val="Parametro_BNDES"/>
      <sheetName val="Paramentro_BB_-_PCH's"/>
      <sheetName val="BB_PCH_s"/>
      <sheetName val="Mov__Aplicação"/>
      <sheetName val="Mapa_31_08_02"/>
      <sheetName val="Mvt_Imobilizado"/>
      <sheetName val="Arrend_"/>
      <sheetName val="Teste_de_Adições"/>
      <sheetName val="Worksheet_in_6160_EMPRÉSTIMOS_E"/>
      <sheetName val="Mutação_do_PL_Trimestral"/>
      <sheetName val="Deposito_Judicial"/>
      <sheetName val="BCO_CENTRAL"/>
      <sheetName val="PEÇAS_BALANÇO"/>
      <sheetName val="E4_1"/>
      <sheetName val="MEX95IB"/>
      <sheetName val="Income"/>
      <sheetName val="Ambares"/>
      <sheetName val="MOV. RLP"/>
      <sheetName val="Mov im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KT SHARE"/>
      <sheetName val="slag"/>
      <sheetName val="link sheet"/>
      <sheetName val="YTD actual v. projection"/>
      <sheetName val="no rolf"/>
      <sheetName val="rolf"/>
      <sheetName val="by rep"/>
      <sheetName val="Sheet1"/>
      <sheetName val="Jan"/>
      <sheetName val="Feb"/>
      <sheetName val="Mar"/>
      <sheetName val="Apr"/>
      <sheetName val="May"/>
      <sheetName val="Jun"/>
      <sheetName val="Jul"/>
      <sheetName val="Aug"/>
      <sheetName val="Sep"/>
      <sheetName val="Oct"/>
      <sheetName val="Nov"/>
      <sheetName val="Dec"/>
      <sheetName val="by product"/>
      <sheetName val="201510"/>
      <sheetName val="Contas"/>
      <sheetName val="Empresas"/>
      <sheetName val="MKT_SHARE"/>
      <sheetName val="link_sheet"/>
      <sheetName val="YTD_actual_v__projection"/>
      <sheetName val="no_rolf"/>
      <sheetName val="by_rep"/>
      <sheetName val="by_product"/>
      <sheetName val="Herramientas para análisis-VBA"/>
      <sheetName val="sa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2)"/>
      <sheetName val="Enero2002"/>
      <sheetName val="M1NATUR"/>
      <sheetName val="M1DATOA"/>
      <sheetName val="M1BAL96-3"/>
      <sheetName val="M1BALB96-4"/>
      <sheetName val="M1DATOB"/>
      <sheetName val="M1FUN96-51"/>
      <sheetName val="PGSABRIL2003"/>
      <sheetName val="M1CAMB-6"/>
      <sheetName val="M1INVEN-7"/>
      <sheetName val="M1INVEN-7-1"/>
      <sheetName val="Datos"/>
      <sheetName val="M1GASVEN-8"/>
      <sheetName val="M1GASVEN-8-1"/>
      <sheetName val="M1NOTA-10"/>
      <sheetName val="EE-9"/>
      <sheetName val="M1STOK-9"/>
      <sheetName val="M1RATIO-11"/>
      <sheetName val="BALANMES"/>
      <sheetName val="ECSFCT-12"/>
      <sheetName val="ECSFCAJA-13"/>
      <sheetName val="ORIAPLI-14"/>
      <sheetName val="BALACUM"/>
      <sheetName val="ECSF12-2"/>
      <sheetName val="ECSFCAJA-13-2"/>
      <sheetName val="Hoja1"/>
      <sheetName val="ORIGEN14-2"/>
      <sheetName val="M10MARKE (2)"/>
      <sheetName val="313895001"/>
      <sheetName val="EAyD 2004ok"/>
      <sheetName val="9950017"/>
      <sheetName val="9950015"/>
      <sheetName val="9950014"/>
      <sheetName val="9950013"/>
      <sheetName val="9950012"/>
      <sheetName val="9950006"/>
      <sheetName val="9950004"/>
      <sheetName val="9950001"/>
      <sheetName val="359731"/>
      <sheetName val="359799"/>
      <sheetName val="359741"/>
      <sheetName val="359480"/>
      <sheetName val="359410"/>
      <sheetName val="359440"/>
      <sheetName val="359450"/>
      <sheetName val="359430"/>
      <sheetName val="359470"/>
      <sheetName val="359431"/>
      <sheetName val="BENEFSOC1103"/>
      <sheetName val="4711"/>
      <sheetName val="IMPDIFERIDO12004ok"/>
      <sheetName val="FLUJ02PREL"/>
      <sheetName val="FLUJ02PREL (2)"/>
      <sheetName val="Flujo IITrim05"/>
      <sheetName val="EAyD 2005"/>
      <sheetName val="Mov a Dic'04"/>
      <sheetName val="Mov.2005"/>
      <sheetName val="Resumen a Dic'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46">
          <cell r="D46">
            <v>69755705</v>
          </cell>
          <cell r="I46" t="str">
            <v/>
          </cell>
        </row>
        <row r="47">
          <cell r="I47" t="str">
            <v/>
          </cell>
        </row>
        <row r="48">
          <cell r="I48">
            <v>12649210.039999999</v>
          </cell>
        </row>
        <row r="50">
          <cell r="I50" t="str">
            <v/>
          </cell>
        </row>
        <row r="52">
          <cell r="G52">
            <v>5344522.7700000023</v>
          </cell>
          <cell r="I52">
            <v>71091668.939999998</v>
          </cell>
        </row>
        <row r="53">
          <cell r="G53">
            <v>3755881206.5543432</v>
          </cell>
          <cell r="I53">
            <v>123873188.61000001</v>
          </cell>
        </row>
        <row r="54">
          <cell r="G54">
            <v>3761225729.3243432</v>
          </cell>
          <cell r="I54">
            <v>194964857.55000001</v>
          </cell>
        </row>
        <row r="59">
          <cell r="G59" t="str">
            <v>Aplicaci.ó</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IXA INDIRETO"/>
      <sheetName val="Dívida"/>
      <sheetName val="Fluxo Mês "/>
      <sheetName val="Fluxo Acum"/>
      <sheetName val="Fluxo Previsto"/>
      <sheetName val="Hexágono Mês"/>
      <sheetName val="Hexágono Dez"/>
      <sheetName val="Pentágono dez03"/>
      <sheetName val="Pentágono mês"/>
      <sheetName val="RESULTADO"/>
      <sheetName val="RESULTADO ACUMUL"/>
      <sheetName val="SENSIBILIDADE"/>
      <sheetName val="Fluxo Acum BD"/>
      <sheetName val="Dólar"/>
      <sheetName val="ACUMULADO"/>
      <sheetName val="PREVISÃO"/>
      <sheetName val="Gráfico Ebitda Zn"/>
      <sheetName val="Dust"/>
      <sheetName val="UGBs Orçamento 2010"/>
      <sheetName val="Energia Resende"/>
      <sheetName val="2013 Região"/>
      <sheetName val="BALAN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basis Ago-02"/>
      <sheetName val="IGV"/>
      <sheetName val="FG20"/>
      <sheetName val="0_Home"/>
      <sheetName val="Anexo 6 Auditores"/>
      <sheetName val="Deprec $"/>
      <sheetName val="1920010-20"/>
      <sheetName val="Equipo"/>
      <sheetName val="Vehículo"/>
      <sheetName val="File_Standing_Data"/>
      <sheetName val="Cash basis Sep-02"/>
      <sheetName val="COS"/>
      <sheetName val="MOPE"/>
      <sheetName val="DIS"/>
      <sheetName val="Gtos Gen"/>
      <sheetName val="Materiales"/>
      <sheetName val="Subcontratos"/>
      <sheetName val="DATOS"/>
      <sheetName val="tickmarks"/>
      <sheetName val="INDICES"/>
      <sheetName val="Cobret"/>
      <sheetName val="Exportación"/>
      <sheetName val="Rec. Pillar (DRE Soc.)"/>
      <sheetName val="Tiraje Mix"/>
      <sheetName val="3340"/>
      <sheetName val="3370"/>
      <sheetName val="DOLARES "/>
      <sheetName val="23000"/>
      <sheetName val="empvin2"/>
      <sheetName val="GYp"/>
      <sheetName val="rei"/>
      <sheetName val="ocxc"/>
      <sheetName val="ocxp"/>
      <sheetName val="imye"/>
      <sheetName val="IARyPD"/>
      <sheetName val="V"/>
      <sheetName val="Ppto2001"/>
      <sheetName val="CoA (SAP &amp; GP)"/>
      <sheetName val="E.Costes_ES"/>
      <sheetName val="XL8GALRY"/>
      <sheetName val="Herramientas para análisis-VBA"/>
      <sheetName val="Listavba"/>
      <sheetName val="#¡REF"/>
      <sheetName val="Barras rústico"/>
      <sheetName val="Logarítmico"/>
      <sheetName val="Columnas y áreas"/>
      <sheetName val="Líneas en dos ejes"/>
      <sheetName val="Líneas y columnas 2"/>
      <sheetName val="Líneas y columnas 1"/>
      <sheetName val="Líneas suavizadas"/>
      <sheetName val="Conos"/>
      <sheetName val="Áreas 3D en color"/>
      <sheetName val="Tubos"/>
      <sheetName val="Circular llamativo"/>
      <sheetName val="Apilado en colores"/>
      <sheetName val="Columnas en profundidad"/>
      <sheetName val="Circular azul"/>
      <sheetName val="Barras flotantes"/>
      <sheetName val="Líneas coloridas"/>
      <sheetName val="Columnas en gris"/>
      <sheetName val="Áreas en gris, cronológico"/>
      <sheetName val="Áreas en gris"/>
      <sheetName val="Circular en gris"/>
      <sheetName val="consolid-dossier (IAS) (2)"/>
      <sheetName val="Rajes y ajes IAS"/>
      <sheetName val="Rajes y ajes (Proforma 2)"/>
      <sheetName val="Fondo_Comercio"/>
      <sheetName val="Cuadro 13A ias(3)"/>
      <sheetName val="Cuadro 17"/>
      <sheetName val="Otras Participaciones"/>
      <sheetName val="Prov_Inmov_Financiero"/>
      <sheetName val="ACUMULADO"/>
      <sheetName val="COSREF"/>
      <sheetName val="NOV"/>
      <sheetName val="PROMES"/>
      <sheetName val="PR-7 ACTUAL"/>
      <sheetName val="A"/>
      <sheetName val="Maestro"/>
      <sheetName val="cuadro"/>
      <sheetName val="Valorización CP"/>
      <sheetName val="abr-13"/>
      <sheetName val="ene-13"/>
      <sheetName val="feb-13"/>
      <sheetName val="mar-13"/>
      <sheetName val="Hoja1"/>
      <sheetName val="validación"/>
      <sheetName val="EGYP"/>
      <sheetName val="FLUJO"/>
      <sheetName val="AJUST"/>
      <sheetName val="MAYOR"/>
      <sheetName val="BALANCE"/>
      <sheetName val="VM"/>
      <sheetName val="Cod. Desc"/>
      <sheetName val="Fijo--&gt;Nx"/>
      <sheetName val="Fijo--&gt;Nx (MPP)"/>
      <sheetName val="LDN-F--&gt;Nx"/>
      <sheetName val="LDN-M--&gt;Nx"/>
      <sheetName val="M--&gt;Nx"/>
      <sheetName val="Nx--&gt; Fijo"/>
      <sheetName val="Nx--&gt;Fijo (MPP)"/>
      <sheetName val="Nx--&gt;LDI"/>
      <sheetName val="Nx--&gt;LDN-F"/>
      <sheetName val="Nx--&gt;LDN-M"/>
      <sheetName val="Nx--&gt;M"/>
      <sheetName val="LDN-F--&gt;Nx (MPP)"/>
      <sheetName val="4"/>
      <sheetName val="Administración y Ventas"/>
      <sheetName val="Tabla"/>
      <sheetName val="Parametros"/>
      <sheetName val="RefG"/>
      <sheetName val="IRR sponsor"/>
      <sheetName val="#REF"/>
      <sheetName val="Valorización"/>
      <sheetName val="SOC.INSTRUMENTALES"/>
      <sheetName val="EstablecimientoLE"/>
      <sheetName val="FINANZ"/>
      <sheetName val="estimados"/>
      <sheetName val="SVD1"/>
      <sheetName val="LIMA"/>
      <sheetName val="2004"/>
      <sheetName val="Aux"/>
      <sheetName val="DETAL0598"/>
      <sheetName val="Obs"/>
      <sheetName val="Pro-forma"/>
      <sheetName val="Rev. per Store Projections"/>
      <sheetName val="anexos"/>
      <sheetName val="TotalElCap"/>
      <sheetName val="DIF FAT FEV 01"/>
      <sheetName val="Adm. y direc."/>
      <sheetName val="PP-CONTAB."/>
      <sheetName val="Gtos. de Estructura"/>
      <sheetName val="Gtos. Financieros"/>
      <sheetName val="Gtos. Operat."/>
      <sheetName val="Gtos. de Serv."/>
      <sheetName val="F-05"/>
      <sheetName val="DCF_10"/>
      <sheetName val="Tariff Calculation"/>
      <sheetName val="Output"/>
    </sheetNames>
    <sheetDataSet>
      <sheetData sheetId="0" refreshError="1">
        <row r="2">
          <cell r="A2" t="str">
            <v>Cliente  Nombre</v>
          </cell>
          <cell r="B2" t="str">
            <v>Current</v>
          </cell>
          <cell r="C2" t="str">
            <v>1 to 30</v>
          </cell>
          <cell r="D2" t="str">
            <v>31 - 60</v>
          </cell>
          <cell r="E2" t="str">
            <v>61 - 90</v>
          </cell>
          <cell r="F2" t="str">
            <v>91 - 180</v>
          </cell>
          <cell r="G2" t="str">
            <v>181 - 360</v>
          </cell>
          <cell r="H2" t="str">
            <v>&gt; 361</v>
          </cell>
          <cell r="I2" t="str">
            <v>Grand Total</v>
          </cell>
          <cell r="J2" t="str">
            <v>Comentario</v>
          </cell>
        </row>
        <row r="3">
          <cell r="A3" t="str">
            <v>A.S.E.S</v>
          </cell>
          <cell r="J3" t="str">
            <v>Pidió refinanciación. Fue aceptada con CPD.</v>
          </cell>
        </row>
        <row r="4">
          <cell r="A4" t="str">
            <v>ACCENTURE S.A.</v>
          </cell>
          <cell r="F4">
            <v>26564.35</v>
          </cell>
          <cell r="I4">
            <v>26564.35</v>
          </cell>
          <cell r="J4" t="str">
            <v>Estara en cash basis hasta resolver el tema por la deuda atrasada y que se encuentra en negociacion.</v>
          </cell>
        </row>
        <row r="5">
          <cell r="A5" t="str">
            <v>ADVANCE TELECOMUNICACIONES</v>
          </cell>
          <cell r="F5">
            <v>40980.491999999998</v>
          </cell>
          <cell r="G5">
            <v>15255.68</v>
          </cell>
          <cell r="I5">
            <v>56236.171999999999</v>
          </cell>
          <cell r="J5" t="str">
            <v>Todavia no se llego a un acuerdo entre Advance, Telefonica e IBM de quien va a pagar las facturas.</v>
          </cell>
        </row>
        <row r="6">
          <cell r="A6" t="str">
            <v>AFIP ADMINISTRACION FEDERAL DE INGRESOS PUBLICOS (</v>
          </cell>
          <cell r="F6">
            <v>119817.22499999999</v>
          </cell>
          <cell r="G6">
            <v>21448.76</v>
          </cell>
          <cell r="H6">
            <v>145907.31</v>
          </cell>
          <cell r="I6">
            <v>287173.29499999998</v>
          </cell>
          <cell r="J6" t="str">
            <v>Envió Carta docum. exigiendo descuentos del 13% de cada fact s/art 1 decrteo 1060/2001 ( ley deficit 0) Se accedio al descuento y se esta a le espera del pago. Siguen sin recibir fondos de Economia.</v>
          </cell>
        </row>
        <row r="7">
          <cell r="A7" t="str">
            <v>AGUAS DANONE DE ARGENTINA SA</v>
          </cell>
          <cell r="B7">
            <v>54723.34</v>
          </cell>
          <cell r="D7">
            <v>14907.2</v>
          </cell>
          <cell r="I7">
            <v>69630.539999999994</v>
          </cell>
          <cell r="J7" t="str">
            <v>Presentan problemas de pago y atrasos significativos en los mismos. Accordamos forma de pago por lo cual el cliente queda en cash basis.</v>
          </cell>
        </row>
        <row r="8">
          <cell r="A8" t="str">
            <v>AGUAS MINERALES SA</v>
          </cell>
          <cell r="J8" t="str">
            <v>Idem Aguas Danone ( mismo grupo )</v>
          </cell>
        </row>
        <row r="9">
          <cell r="A9" t="str">
            <v>AIR LIQUIDE ARGENTINA S.A.</v>
          </cell>
          <cell r="G9">
            <v>24714.25</v>
          </cell>
          <cell r="H9">
            <v>493.75</v>
          </cell>
          <cell r="I9">
            <v>25208</v>
          </cell>
          <cell r="J9" t="str">
            <v>Se envio CD intimando al pago de deuda atrasada. Esperando mediacion legal.</v>
          </cell>
        </row>
        <row r="10">
          <cell r="A10" t="str">
            <v>ALTEC SE</v>
          </cell>
          <cell r="H10">
            <v>43463.199999999997</v>
          </cell>
          <cell r="I10">
            <v>43463.199999999997</v>
          </cell>
          <cell r="J10" t="str">
            <v xml:space="preserve">Por problemas en los pagos se reverso el revenue reconocido de Licencias. </v>
          </cell>
        </row>
        <row r="11">
          <cell r="A11" t="str">
            <v>APPLICATION SOFTWARE S.A.</v>
          </cell>
          <cell r="D11">
            <v>18150</v>
          </cell>
          <cell r="F11">
            <v>270.19</v>
          </cell>
          <cell r="H11">
            <v>3711.68</v>
          </cell>
          <cell r="I11">
            <v>22131.87</v>
          </cell>
          <cell r="J11" t="str">
            <v>Pagaron parte de su deuda todavia quedando un saldo. Igualmente presentan problemas financieros.</v>
          </cell>
        </row>
        <row r="12">
          <cell r="A12" t="str">
            <v>ARTE GRAFICO EDITORIAL ARGENTINO S.A. (CLARIN)</v>
          </cell>
          <cell r="D12">
            <v>1321.33</v>
          </cell>
          <cell r="F12">
            <v>2675.6932499999998</v>
          </cell>
          <cell r="I12">
            <v>3997.0232499999997</v>
          </cell>
          <cell r="J12" t="str">
            <v>Se accedio a un descuento y cancelaron sus deudas, igualmente siguen presentando problemas financieros.</v>
          </cell>
        </row>
        <row r="13">
          <cell r="A13" t="str">
            <v>ASISTENCIA MEDICA SOCIAL ARGENTINA - AMSA -</v>
          </cell>
          <cell r="C13">
            <v>156119.04000000001</v>
          </cell>
          <cell r="H13">
            <v>12281.5</v>
          </cell>
          <cell r="I13">
            <v>168400.54</v>
          </cell>
          <cell r="J13" t="str">
            <v xml:space="preserve">Se niegan a pagar la deuda por problemas con el soporte técnico. </v>
          </cell>
        </row>
        <row r="14">
          <cell r="A14" t="str">
            <v>ATS S.R.L.</v>
          </cell>
          <cell r="G14">
            <v>589.88</v>
          </cell>
          <cell r="H14">
            <v>47347.3</v>
          </cell>
          <cell r="I14">
            <v>47937.18</v>
          </cell>
          <cell r="J14" t="str">
            <v>Se envio carta documento. Se espera mediacion legal</v>
          </cell>
        </row>
        <row r="15">
          <cell r="A15" t="str">
            <v>AUDITORIA GENERAL DE LA NACION</v>
          </cell>
          <cell r="J15" t="str">
            <v>El Ministerio de Economia no les esta girando dinero, por lo que por el momento tienen  suspendidos los pagos.</v>
          </cell>
        </row>
        <row r="16">
          <cell r="A16" t="str">
            <v>AUTOPISTAS DEL SOL</v>
          </cell>
          <cell r="J16" t="str">
            <v>Tienen problemas serios para afrontar sus pagos. Enviamos CD para cobrar deuda en Patacones ( unica forma de pago que presentan)</v>
          </cell>
        </row>
        <row r="17">
          <cell r="A17" t="str">
            <v>AXSYS S.A.</v>
          </cell>
          <cell r="H17">
            <v>7565.42</v>
          </cell>
          <cell r="I17">
            <v>7565.42</v>
          </cell>
          <cell r="J17" t="str">
            <v>Inciciadas acciones legales. Mediación.</v>
          </cell>
        </row>
        <row r="18">
          <cell r="A18" t="str">
            <v>BAGLEY S.A.</v>
          </cell>
          <cell r="B18">
            <v>31524.48</v>
          </cell>
          <cell r="F18">
            <v>1331.01</v>
          </cell>
          <cell r="I18">
            <v>32855.49</v>
          </cell>
          <cell r="J18" t="str">
            <v>Idem Aguas Danone ( mismo grupo )</v>
          </cell>
        </row>
        <row r="19">
          <cell r="A19" t="str">
            <v>BANCO ISRAELITA DE CORDOBA S.A.</v>
          </cell>
          <cell r="H19">
            <v>14520</v>
          </cell>
          <cell r="I19">
            <v>14520</v>
          </cell>
          <cell r="J19" t="str">
            <v xml:space="preserve">Quiebra. </v>
          </cell>
        </row>
        <row r="20">
          <cell r="A20" t="str">
            <v>BANCO MAYO COOPERATIVO LIMITADO</v>
          </cell>
          <cell r="H20">
            <v>152735.88044000001</v>
          </cell>
          <cell r="I20">
            <v>152735.88044000001</v>
          </cell>
          <cell r="J20" t="str">
            <v>Quiebra</v>
          </cell>
        </row>
        <row r="21">
          <cell r="A21" t="str">
            <v>BANCO VELOX S.A.</v>
          </cell>
          <cell r="E21">
            <v>241084.60379999998</v>
          </cell>
          <cell r="I21">
            <v>241084.60379999998</v>
          </cell>
          <cell r="J21" t="str">
            <v>Se encuentra suspendido por el Banco Central de la Rep. Arg.  Se mantendra en cash basis hasta nuevo aviso</v>
          </cell>
        </row>
        <row r="22">
          <cell r="A22" t="str">
            <v>BAPRO INFORMATICA Y COMUNICACIONES</v>
          </cell>
          <cell r="C22">
            <v>14520</v>
          </cell>
          <cell r="I22">
            <v>14520</v>
          </cell>
          <cell r="J22" t="str">
            <v>Tienen problemas para afrontar sus pagos en pesos. Ofrecen pagar en bonos su deuda atrasada de varios meses. En negociaciones.</v>
          </cell>
        </row>
        <row r="23">
          <cell r="A23" t="str">
            <v>BCN BUREAU CONSULTING NETWORK S.A.</v>
          </cell>
          <cell r="H23">
            <v>27268.560000000001</v>
          </cell>
          <cell r="I23">
            <v>27268.560000000001</v>
          </cell>
          <cell r="J23" t="str">
            <v>Inciciadas acciones legales. Mediación.</v>
          </cell>
        </row>
        <row r="24">
          <cell r="A24" t="str">
            <v>BIBLIOTECA DEL CONGRESO NACIONAL</v>
          </cell>
          <cell r="B24">
            <v>2585</v>
          </cell>
          <cell r="D24">
            <v>2400</v>
          </cell>
          <cell r="E24">
            <v>2585</v>
          </cell>
          <cell r="F24">
            <v>2585</v>
          </cell>
          <cell r="G24">
            <v>55576.4</v>
          </cell>
          <cell r="H24">
            <v>593</v>
          </cell>
          <cell r="I24">
            <v>66324.399999999994</v>
          </cell>
          <cell r="J24" t="str">
            <v>Economia no esta girandoles fondos por lo que tienen suspendidos los pagos hasta nuevo aviso.</v>
          </cell>
        </row>
        <row r="25">
          <cell r="A25" t="str">
            <v>BIOGENESIS S.A.</v>
          </cell>
          <cell r="H25">
            <v>3630</v>
          </cell>
          <cell r="I25">
            <v>3630</v>
          </cell>
          <cell r="J25" t="str">
            <v xml:space="preserve">Sin forma de poder establecer contacto con el cliente. </v>
          </cell>
        </row>
        <row r="26">
          <cell r="A26" t="str">
            <v>BUSINESS INFORMATION SERVICES SA</v>
          </cell>
          <cell r="B26">
            <v>129868.55</v>
          </cell>
          <cell r="C26">
            <v>16114.33</v>
          </cell>
          <cell r="I26">
            <v>145982.88</v>
          </cell>
          <cell r="J26" t="str">
            <v>Presenta problemas de pago.</v>
          </cell>
        </row>
        <row r="27">
          <cell r="A27" t="str">
            <v>C.E.M.I.C.</v>
          </cell>
          <cell r="G27">
            <v>3085.5</v>
          </cell>
          <cell r="I27">
            <v>3085.5</v>
          </cell>
          <cell r="J27" t="str">
            <v>Presenta problemas financieros. Está cancelando su deuda en cuotas.</v>
          </cell>
        </row>
        <row r="28">
          <cell r="A28" t="str">
            <v>C.G.C. - COMPANIA GENERAL DE COMBUSTIBLES S.A.</v>
          </cell>
          <cell r="B28">
            <v>774.4</v>
          </cell>
          <cell r="H28">
            <v>1840.71</v>
          </cell>
          <cell r="I28">
            <v>2615.11</v>
          </cell>
          <cell r="J28" t="str">
            <v>En convocatoria de acreedores. Las operaciones se están llevando a cabo al contado</v>
          </cell>
        </row>
        <row r="29">
          <cell r="A29" t="str">
            <v>CABLEVISION S.A.</v>
          </cell>
          <cell r="B29">
            <v>48462.94</v>
          </cell>
          <cell r="C29">
            <v>10339.450000000001</v>
          </cell>
          <cell r="E29">
            <v>13691.15</v>
          </cell>
          <cell r="I29">
            <v>72493.539999999994</v>
          </cell>
          <cell r="J29" t="str">
            <v>Presenta problemas financieros. Nos pagaron en 6 cuotas con CPD ya se acreditaron varias de esas cuotas y se reconocera el revenue a medida que se vayan depositando los mismos</v>
          </cell>
        </row>
        <row r="30">
          <cell r="A30" t="str">
            <v>CARLOS CARBALLO Y ASOC. S.R.L.</v>
          </cell>
          <cell r="F30">
            <v>4827.8999999999996</v>
          </cell>
          <cell r="I30">
            <v>4827.8999999999996</v>
          </cell>
          <cell r="J30" t="str">
            <v>Se presento en convocatoria de acreedores</v>
          </cell>
        </row>
        <row r="31">
          <cell r="A31" t="str">
            <v>CENTRO DE COMPUTOS DE LA PROV. DE MISIONES</v>
          </cell>
          <cell r="H31">
            <v>115587.41</v>
          </cell>
          <cell r="I31">
            <v>115587.41</v>
          </cell>
          <cell r="J31" t="str">
            <v>Se esta a la espera de la entrega de Bonos de la Provincia de Misiones cancelando la deuda.</v>
          </cell>
        </row>
        <row r="32">
          <cell r="A32" t="str">
            <v>CETECO ARGENTINA S.A.</v>
          </cell>
          <cell r="H32">
            <v>14471.9</v>
          </cell>
          <cell r="I32">
            <v>14471.9</v>
          </cell>
          <cell r="J32" t="str">
            <v>En concurso Preventivo.</v>
          </cell>
        </row>
        <row r="33">
          <cell r="A33" t="str">
            <v>CHEMOTECNICA SINTYAL S.A. - (MONSANTO)</v>
          </cell>
          <cell r="H33">
            <v>14146.5</v>
          </cell>
          <cell r="I33">
            <v>14146.5</v>
          </cell>
          <cell r="J33" t="str">
            <v>Empresa disuelta. Estamos hablanbdo con Monsanto por lo adeudado con este cliente ya que pertenecían al mismo grupo.</v>
          </cell>
        </row>
        <row r="34">
          <cell r="A34" t="str">
            <v>CIBERMATICA S.A.</v>
          </cell>
          <cell r="J34" t="str">
            <v>Se cobro mediante proceso legal.</v>
          </cell>
        </row>
        <row r="35">
          <cell r="A35" t="str">
            <v>CICCONE CALCOGRAFICA SA</v>
          </cell>
          <cell r="F35">
            <v>178779.6</v>
          </cell>
          <cell r="G35">
            <v>88628.92</v>
          </cell>
          <cell r="H35">
            <v>23509.49</v>
          </cell>
          <cell r="I35">
            <v>290918.01</v>
          </cell>
          <cell r="J35" t="str">
            <v>Presenta problemas financieros. Se estan cobrando cuotas mensuales y las esta respetando. Se esta revisando cada operacion en particular y su grado de riesgo.</v>
          </cell>
        </row>
        <row r="36">
          <cell r="A36" t="str">
            <v>CLARIN GLOBAL S.A.</v>
          </cell>
          <cell r="F36">
            <v>149901.91099999999</v>
          </cell>
          <cell r="I36">
            <v>149901.91099999999</v>
          </cell>
          <cell r="J36" t="str">
            <v>Idem AGEA</v>
          </cell>
        </row>
        <row r="37">
          <cell r="A37" t="str">
            <v>COMPANIA DE RADIOCOMUNICACIONES MOVILES S.A. (MOVI</v>
          </cell>
          <cell r="B37">
            <v>47373.919999999998</v>
          </cell>
          <cell r="C37">
            <v>38205.68</v>
          </cell>
          <cell r="G37">
            <v>23529.66</v>
          </cell>
          <cell r="I37">
            <v>109109.26</v>
          </cell>
          <cell r="J37" t="str">
            <v>Presenta problemas de pago.</v>
          </cell>
        </row>
        <row r="38">
          <cell r="A38" t="str">
            <v>COMPANIA DE TELEFONOS DEL INTERIOR S.A. (CTI)</v>
          </cell>
          <cell r="B38">
            <v>29040</v>
          </cell>
          <cell r="C38">
            <v>14520</v>
          </cell>
          <cell r="D38">
            <v>112112.31</v>
          </cell>
          <cell r="G38">
            <v>6667.94</v>
          </cell>
          <cell r="H38">
            <v>25526.62</v>
          </cell>
          <cell r="I38">
            <v>187866.87</v>
          </cell>
          <cell r="J38" t="str">
            <v>Pagaron gran parte de su deuda atrasada. Seguira en cahs basis hasta nuevo monitoreo de su forma de pago</v>
          </cell>
        </row>
        <row r="39">
          <cell r="A39" t="str">
            <v>CONSULTORA BORIGEN, BETZEL S.R.L.</v>
          </cell>
          <cell r="H39">
            <v>1054.52</v>
          </cell>
          <cell r="I39">
            <v>1054.52</v>
          </cell>
          <cell r="J39" t="str">
            <v>Inciciadas acciones legales. Mediación.</v>
          </cell>
        </row>
        <row r="40">
          <cell r="A40" t="str">
            <v>CONSULTORES TRAVERSO Y ASOCIADOS SRL</v>
          </cell>
          <cell r="C40">
            <v>717.95</v>
          </cell>
          <cell r="I40">
            <v>717.95</v>
          </cell>
          <cell r="J40" t="str">
            <v>Hay que verificar el limite de credito y se revisara cada operacion en particular y su forma de pago.</v>
          </cell>
        </row>
        <row r="41">
          <cell r="A41" t="str">
            <v>CONTADURIA GENERAL DE LA PROVINCIA DE CORRIENTES</v>
          </cell>
          <cell r="H41">
            <v>60706.91</v>
          </cell>
          <cell r="I41">
            <v>60706.91</v>
          </cell>
          <cell r="J41" t="str">
            <v>Inciciadas acciones legales. Mediación.</v>
          </cell>
        </row>
        <row r="42">
          <cell r="A42" t="str">
            <v>CORREO ARGENTINO S.A.</v>
          </cell>
          <cell r="G42">
            <v>67204.649999999994</v>
          </cell>
          <cell r="H42">
            <v>210605.23</v>
          </cell>
          <cell r="I42">
            <v>277809.88</v>
          </cell>
          <cell r="J42" t="str">
            <v>Se presentó en convocatoria de acreedores</v>
          </cell>
        </row>
        <row r="43">
          <cell r="A43" t="str">
            <v>COSTOS Y ORGANIZACION INFORMATICA S.A.</v>
          </cell>
          <cell r="H43">
            <v>21775.65</v>
          </cell>
          <cell r="I43">
            <v>21775.65</v>
          </cell>
          <cell r="J43" t="str">
            <v>Presenta significativos atrasos en los plazos de pago.</v>
          </cell>
        </row>
        <row r="44">
          <cell r="A44" t="str">
            <v>CREATIVE SOLUTIONS S.R.L.</v>
          </cell>
          <cell r="H44">
            <v>30830.799999999999</v>
          </cell>
          <cell r="I44">
            <v>30830.799999999999</v>
          </cell>
          <cell r="J44" t="str">
            <v>Corresponde a deuda del año 1999 que el cliente se niega a pagar.</v>
          </cell>
        </row>
        <row r="45">
          <cell r="A45" t="str">
            <v>CRESTA TOMAS AUGUSTO</v>
          </cell>
          <cell r="J45" t="str">
            <v>Pago luego de un largo tiempo por problemas financieros</v>
          </cell>
        </row>
        <row r="46">
          <cell r="A46" t="str">
            <v>Danone Argentina S.A</v>
          </cell>
          <cell r="B46">
            <v>168085.59</v>
          </cell>
          <cell r="I46">
            <v>168085.59</v>
          </cell>
          <cell r="J46" t="str">
            <v>Idem Aguas Danone ( mismo grupo )</v>
          </cell>
        </row>
        <row r="47">
          <cell r="A47" t="str">
            <v>DATASTAR ARGENTINA SA</v>
          </cell>
          <cell r="D47">
            <v>40000</v>
          </cell>
          <cell r="G47">
            <v>2129.6</v>
          </cell>
          <cell r="I47">
            <v>42129.599999999999</v>
          </cell>
          <cell r="J47" t="str">
            <v>Por problemas de liquidez es cash basis. Se revisara en cada transaccion en particular para evaluar si sera o no cash basis.</v>
          </cell>
        </row>
        <row r="48">
          <cell r="A48" t="str">
            <v>EDEN S.A.</v>
          </cell>
          <cell r="J48" t="str">
            <v>Su unica forma de pago es en bonos. Debemos revisar cada caso en particular y solicitar autorizacion a HQ.</v>
          </cell>
        </row>
        <row r="49">
          <cell r="A49" t="str">
            <v>EDESA S.A.</v>
          </cell>
          <cell r="F49">
            <v>279.8125</v>
          </cell>
          <cell r="G49">
            <v>1776.33</v>
          </cell>
          <cell r="I49">
            <v>2056.1424999999999</v>
          </cell>
          <cell r="J49" t="str">
            <v>Su unica forma de pago es en bonos. Debemos revisar cada caso en particular y solicitar autorizacion a HQ.</v>
          </cell>
        </row>
        <row r="50">
          <cell r="A50" t="str">
            <v>EDESAL S.A.</v>
          </cell>
          <cell r="J50" t="str">
            <v>Su unica forma de pago es en bonos. Debemos revisar cada caso en particular y solicitar autorizacion a HQ.</v>
          </cell>
        </row>
        <row r="51">
          <cell r="A51" t="str">
            <v>EDITORIAL ATLANTIDA S.A.</v>
          </cell>
          <cell r="G51">
            <v>24987.5</v>
          </cell>
          <cell r="H51">
            <v>8200.18</v>
          </cell>
          <cell r="I51">
            <v>33187.68</v>
          </cell>
          <cell r="J51" t="str">
            <v>Enviamos CD por morosidad en los pagos y tendremos mediacion legal.</v>
          </cell>
        </row>
        <row r="52">
          <cell r="A52" t="str">
            <v>EMDERSA</v>
          </cell>
          <cell r="G52">
            <v>19723</v>
          </cell>
          <cell r="H52">
            <v>62.5</v>
          </cell>
          <cell r="I52">
            <v>19785.5</v>
          </cell>
          <cell r="J52" t="str">
            <v>Su unica forma de pago es en bonos. Debemos revisar cada caso en particular y solicitar autorizacion a HQ.</v>
          </cell>
        </row>
        <row r="53">
          <cell r="A53" t="str">
            <v>EMPRENDIMIENTOS FERROVIARIOS SA</v>
          </cell>
          <cell r="H53">
            <v>58105.13</v>
          </cell>
          <cell r="I53">
            <v>58105.13</v>
          </cell>
          <cell r="J53" t="str">
            <v>Se iniciaron las acciones legales por cheques rechazados</v>
          </cell>
        </row>
        <row r="54">
          <cell r="A54" t="str">
            <v>ENTE PROVINCIAL DE ENERGIA DE NEUQUEN</v>
          </cell>
          <cell r="E54">
            <v>66001.87</v>
          </cell>
          <cell r="F54">
            <v>75958.558000000005</v>
          </cell>
          <cell r="G54">
            <v>3142</v>
          </cell>
          <cell r="I54">
            <v>145102.42800000001</v>
          </cell>
          <cell r="J54" t="str">
            <v>Presentan problemas de pago. Nos entregaron CPD a Enero - Feb y Marzo 2002.  Se ira reconociendo a medida que se vayan acreditando los mismo</v>
          </cell>
        </row>
        <row r="55">
          <cell r="A55" t="str">
            <v>ENTERTAINMENT DEPOT S.A.</v>
          </cell>
          <cell r="H55">
            <v>22014.37</v>
          </cell>
          <cell r="I55">
            <v>22014.37</v>
          </cell>
          <cell r="J55" t="str">
            <v>Se encuentra en etapa de verificacion del credito por encontrarse en concurso preventivo</v>
          </cell>
        </row>
        <row r="56">
          <cell r="A56" t="str">
            <v>EXO S.A.</v>
          </cell>
          <cell r="G56">
            <v>16688.79</v>
          </cell>
          <cell r="H56">
            <v>38678.83</v>
          </cell>
          <cell r="I56">
            <v>55367.62</v>
          </cell>
          <cell r="J56" t="str">
            <v>Se presento en convocatoria de acreedores.</v>
          </cell>
        </row>
        <row r="57">
          <cell r="A57" t="str">
            <v>FARMALINK S.A.</v>
          </cell>
          <cell r="J57" t="str">
            <v>Su unica forma de pago es en bonos. Debemos revisar cada caso en particular y solicitar autorizacion a HQ.</v>
          </cell>
        </row>
        <row r="58">
          <cell r="A58" t="str">
            <v>FOOTBALL STARS COM S.A.</v>
          </cell>
          <cell r="H58">
            <v>3630.95</v>
          </cell>
          <cell r="I58">
            <v>3630.95</v>
          </cell>
          <cell r="J58" t="str">
            <v xml:space="preserve">Agotadas las posibilidades de contactar al cliente- Bolivia - </v>
          </cell>
        </row>
        <row r="59">
          <cell r="A59" t="str">
            <v>FUERZA AEREA ARGENTINA</v>
          </cell>
          <cell r="D59">
            <v>7280.62</v>
          </cell>
          <cell r="E59">
            <v>7461</v>
          </cell>
          <cell r="F59">
            <v>17160</v>
          </cell>
          <cell r="G59">
            <v>45677.35</v>
          </cell>
          <cell r="H59">
            <v>19021</v>
          </cell>
          <cell r="I59">
            <v>96599.97</v>
          </cell>
          <cell r="J59" t="str">
            <v>Problemas financieros. Pagan a sus proveedores a medida que reciben fondos del Ministerio de Economia.</v>
          </cell>
        </row>
        <row r="60">
          <cell r="A60" t="str">
            <v>GENERAL SECURITY S.R.L.</v>
          </cell>
          <cell r="H60">
            <v>9442.84</v>
          </cell>
          <cell r="I60">
            <v>9442.84</v>
          </cell>
          <cell r="J60" t="str">
            <v>Se presento en convocatoria de acreedores.</v>
          </cell>
        </row>
        <row r="61">
          <cell r="A61" t="str">
            <v>HONORABLE SENADO DE LA NACION</v>
          </cell>
          <cell r="D61">
            <v>21477.41</v>
          </cell>
          <cell r="I61">
            <v>21477.41</v>
          </cell>
          <cell r="J61" t="str">
            <v>El Ministerio de Economia no les esta girando dinero, por lo que por el momento tienen  suspendidos los pagos.</v>
          </cell>
        </row>
        <row r="62">
          <cell r="A62" t="str">
            <v>HOSPITAL DE PEDIATRIA DR JUAN P GARRAHAM</v>
          </cell>
          <cell r="H62">
            <v>19224.12</v>
          </cell>
          <cell r="I62">
            <v>19224.12</v>
          </cell>
          <cell r="J62" t="str">
            <v>Problemas financieros. Pagan a medida que reciben fondos.</v>
          </cell>
        </row>
        <row r="63">
          <cell r="A63" t="str">
            <v>HSM ARGENTINA S.A.</v>
          </cell>
          <cell r="G63">
            <v>2904</v>
          </cell>
          <cell r="I63">
            <v>2904</v>
          </cell>
          <cell r="J63" t="str">
            <v>Problemas financieros. Presentaron propuesta de pago aceptada con CPD.</v>
          </cell>
        </row>
        <row r="64">
          <cell r="A64" t="str">
            <v>I.N.S.S.J.P. - PAMI -</v>
          </cell>
          <cell r="H64">
            <v>20691</v>
          </cell>
          <cell r="I64">
            <v>20691</v>
          </cell>
          <cell r="J64" t="str">
            <v>No estan pudiendo hacer frente a sus obligaciones por no tener fondos de los recuadacion</v>
          </cell>
        </row>
        <row r="65">
          <cell r="A65" t="str">
            <v>IMPSAT S.A.</v>
          </cell>
          <cell r="B65">
            <v>18847.150000000001</v>
          </cell>
          <cell r="C65">
            <v>3066.62</v>
          </cell>
          <cell r="D65">
            <v>124872</v>
          </cell>
          <cell r="I65">
            <v>146785.76999999999</v>
          </cell>
          <cell r="J65" t="str">
            <v xml:space="preserve">Gob de Mendoza canceló el proyecto. </v>
          </cell>
        </row>
        <row r="66">
          <cell r="A66" t="str">
            <v>IT COLLEGE S.A.</v>
          </cell>
          <cell r="G66">
            <v>1651.65</v>
          </cell>
          <cell r="I66">
            <v>1651.65</v>
          </cell>
          <cell r="J66" t="str">
            <v>Pagaron su deuda con 6 CPD el ultimo para abril del 2002.</v>
          </cell>
        </row>
        <row r="67">
          <cell r="A67" t="str">
            <v>JEFATURA DE GABINETE DE MINISTROS</v>
          </cell>
          <cell r="J67" t="str">
            <v>Economia no esta girandoles fondos por lo que tienen suspendidos los pagos hasta nuevo aviso.</v>
          </cell>
        </row>
        <row r="68">
          <cell r="A68" t="str">
            <v>JUGOS DEL SUR S.A.</v>
          </cell>
          <cell r="H68">
            <v>10563.3</v>
          </cell>
          <cell r="I68">
            <v>10563.3</v>
          </cell>
          <cell r="J68" t="str">
            <v>En quiebra.</v>
          </cell>
        </row>
        <row r="69">
          <cell r="A69" t="str">
            <v>LA PAPELERA S.A.</v>
          </cell>
          <cell r="H69">
            <v>40106.5</v>
          </cell>
          <cell r="I69">
            <v>40106.5</v>
          </cell>
          <cell r="J69" t="str">
            <v>Cliente de Uruguay. No hay forma de contactalos. Se pidio ayuda a OSTC.</v>
          </cell>
        </row>
        <row r="70">
          <cell r="A70" t="str">
            <v>LIBRERIAS YENNY S.A.</v>
          </cell>
          <cell r="J70" t="str">
            <v>Se cobro lo adeudado desde hace varios meses pero igualmente sigue presentando problemas financieros serios.</v>
          </cell>
        </row>
        <row r="71">
          <cell r="A71" t="str">
            <v>METROGAS S.A.</v>
          </cell>
          <cell r="F71">
            <v>152589.486</v>
          </cell>
          <cell r="H71">
            <v>8739.23</v>
          </cell>
          <cell r="I71">
            <v>161328.71600000001</v>
          </cell>
          <cell r="J71" t="str">
            <v>Inciciadas acciones legales. Mediación.</v>
          </cell>
        </row>
        <row r="72">
          <cell r="A72" t="str">
            <v>MICROSTAR S.A.</v>
          </cell>
          <cell r="H72">
            <v>46484.55</v>
          </cell>
          <cell r="I72">
            <v>46484.55</v>
          </cell>
          <cell r="J72" t="str">
            <v>Se encuentra en proceso legal</v>
          </cell>
        </row>
        <row r="73">
          <cell r="A73" t="str">
            <v>MINISTERIO DE DEFENSA</v>
          </cell>
          <cell r="H73">
            <v>10285</v>
          </cell>
          <cell r="I73">
            <v>10285</v>
          </cell>
          <cell r="J73" t="str">
            <v>Economia no esta girandoles fondos por lo que tienen suspendidos los pagos hasta nuevo aviso.</v>
          </cell>
        </row>
        <row r="74">
          <cell r="A74" t="str">
            <v>MINISTERIO DE ECONOMIA Y OBRAS Y SERVICIOS PUBLICO</v>
          </cell>
          <cell r="C74">
            <v>95792.07</v>
          </cell>
          <cell r="D74">
            <v>125595.1</v>
          </cell>
          <cell r="G74">
            <v>2239.33</v>
          </cell>
          <cell r="H74">
            <v>14015.68</v>
          </cell>
          <cell r="I74">
            <v>237642.18</v>
          </cell>
          <cell r="J74" t="str">
            <v>Economia no esta girandoles fondos por lo que tienen suspendidos los pagos hasta nuevo aviso.</v>
          </cell>
        </row>
        <row r="75">
          <cell r="A75" t="str">
            <v>Ministerio de Educacion de Santa Fe</v>
          </cell>
          <cell r="B75">
            <v>13999.97</v>
          </cell>
          <cell r="C75">
            <v>12075</v>
          </cell>
          <cell r="I75">
            <v>26074.97</v>
          </cell>
          <cell r="J75" t="str">
            <v>Cliente nuevo. Verificar su evolucion</v>
          </cell>
        </row>
        <row r="76">
          <cell r="A76" t="str">
            <v>MINISTERIO DE SALUD Y ACCION SOCIAL</v>
          </cell>
          <cell r="C76">
            <v>21985.78</v>
          </cell>
          <cell r="I76">
            <v>21985.78</v>
          </cell>
          <cell r="J76" t="str">
            <v>Economia no esta girandoles fondos por lo que tienen suspendidos los pagos hasta nuevo aviso.</v>
          </cell>
        </row>
        <row r="77">
          <cell r="A77" t="str">
            <v>MULTICANAL S.A.</v>
          </cell>
          <cell r="B77">
            <v>56042.33</v>
          </cell>
          <cell r="C77">
            <v>56042.33</v>
          </cell>
          <cell r="D77">
            <v>56042.33</v>
          </cell>
          <cell r="I77">
            <v>168126.99</v>
          </cell>
          <cell r="J77" t="str">
            <v>Presenta serias dificultades financieras. Cancelaron parte de su deuda con CPD que van desde oct/01 a marzo/02 el revenue se reconoce a medida que se van acreditando los valores. Ultima forma de pago en Bonos Lecop.</v>
          </cell>
        </row>
        <row r="78">
          <cell r="A78" t="str">
            <v>MUNICIPALIDAD DE BERISO</v>
          </cell>
          <cell r="J78" t="str">
            <v>Pagaron en Bonos con mucho atraso por problemas de recaudacion</v>
          </cell>
        </row>
        <row r="79">
          <cell r="A79" t="str">
            <v>MUNICIPALIDAD DE JOSE C. PAZ</v>
          </cell>
          <cell r="H79">
            <v>58745.5</v>
          </cell>
          <cell r="I79">
            <v>58745.5</v>
          </cell>
          <cell r="J79" t="str">
            <v>Inciciadas acciones legales. Mediación.</v>
          </cell>
        </row>
        <row r="80">
          <cell r="A80" t="str">
            <v>MUNICIPALIDAD DE TANDIL</v>
          </cell>
          <cell r="H80">
            <v>4169.66</v>
          </cell>
          <cell r="I80">
            <v>4169.66</v>
          </cell>
          <cell r="J80" t="str">
            <v>No estan pudiendo hacer frente a sus obligaciones por no tener fondos de los recuadacion</v>
          </cell>
        </row>
        <row r="81">
          <cell r="A81" t="str">
            <v>OFFICE NET SA</v>
          </cell>
          <cell r="H81">
            <v>65139.03</v>
          </cell>
          <cell r="I81">
            <v>65139.03</v>
          </cell>
          <cell r="J81" t="str">
            <v xml:space="preserve">Se suspendieron las acciones legales iniciadas. Sigue en cash basis. En negociacion con el cliente  </v>
          </cell>
        </row>
        <row r="82">
          <cell r="A82" t="str">
            <v>OPEN SYSTEMS TRADING &amp; CONSULTING S.A.</v>
          </cell>
          <cell r="B82">
            <v>428666.24240000022</v>
          </cell>
          <cell r="C82">
            <v>63586.755650000006</v>
          </cell>
          <cell r="D82">
            <v>257360.66210000005</v>
          </cell>
          <cell r="E82">
            <v>154474.09585000001</v>
          </cell>
          <cell r="F82">
            <v>268855.55270000012</v>
          </cell>
          <cell r="G82">
            <v>63176.9</v>
          </cell>
          <cell r="I82">
            <v>1236120.2087000003</v>
          </cell>
          <cell r="J82" t="str">
            <v>Estan cumpliendo con el plan de pago acordado. Seguiremos viendo la evolucion del cumplimiento para el reconocimiento del revenue en acada caso en particular</v>
          </cell>
        </row>
        <row r="83">
          <cell r="A83" t="str">
            <v>PABLO FERNANDO SANCHEZ</v>
          </cell>
          <cell r="H83">
            <v>2623.43</v>
          </cell>
          <cell r="I83">
            <v>2623.43</v>
          </cell>
          <cell r="J83" t="str">
            <v xml:space="preserve">Sin forma de poder establecer contacto con el cliente. </v>
          </cell>
        </row>
        <row r="84">
          <cell r="A84" t="str">
            <v>PRAXAIR ARGENTINA SA</v>
          </cell>
          <cell r="B84">
            <v>55022.41</v>
          </cell>
          <cell r="I84">
            <v>55022.41</v>
          </cell>
          <cell r="J84" t="str">
            <v>Inciciadas acciones legales. Mediación.</v>
          </cell>
        </row>
        <row r="85">
          <cell r="A85" t="str">
            <v>PROVINCIA A.R.T.</v>
          </cell>
          <cell r="F85">
            <v>7320.5</v>
          </cell>
          <cell r="G85">
            <v>6050</v>
          </cell>
          <cell r="I85">
            <v>13370.5</v>
          </cell>
          <cell r="J85" t="str">
            <v>Problemas Financieros. Canceló su deuda luego de negociación.</v>
          </cell>
        </row>
        <row r="86">
          <cell r="A86" t="str">
            <v>PROYECTO PNUD BOL/95/009</v>
          </cell>
          <cell r="H86">
            <v>59780</v>
          </cell>
          <cell r="I86">
            <v>59780</v>
          </cell>
          <cell r="J86" t="str">
            <v>Corresponde a deuda de Lic año 1997. Imposible dar con el cliente.</v>
          </cell>
        </row>
        <row r="87">
          <cell r="A87" t="str">
            <v>PUBLICOM S.A.</v>
          </cell>
          <cell r="G87">
            <v>7984.79</v>
          </cell>
          <cell r="H87">
            <v>8988.94</v>
          </cell>
          <cell r="I87">
            <v>16973.73</v>
          </cell>
          <cell r="J87" t="str">
            <v>Serios problemas con la OB. Los negocios solo se reconoceran cuando sean cobrados.</v>
          </cell>
        </row>
        <row r="88">
          <cell r="A88" t="str">
            <v>RCM ARGENTINA</v>
          </cell>
          <cell r="B88">
            <v>12196.28</v>
          </cell>
          <cell r="C88">
            <v>12086.32</v>
          </cell>
          <cell r="E88">
            <v>101971.03</v>
          </cell>
          <cell r="F88">
            <v>28578.603500000005</v>
          </cell>
          <cell r="G88">
            <v>207368.59</v>
          </cell>
          <cell r="H88">
            <v>1478.81</v>
          </cell>
          <cell r="I88">
            <v>363679.63350000005</v>
          </cell>
          <cell r="J88" t="str">
            <v>Se esta reconociendo a medida que ingresa el dinero de la renegociacion.</v>
          </cell>
        </row>
        <row r="89">
          <cell r="A89" t="str">
            <v>RH COMPUTACION S.R.L.</v>
          </cell>
          <cell r="H89">
            <v>8610.4500000000007</v>
          </cell>
          <cell r="I89">
            <v>8610.4500000000007</v>
          </cell>
          <cell r="J89" t="str">
            <v>Problemas financieros. Están cancelando su deuda en cuotas.</v>
          </cell>
        </row>
        <row r="90">
          <cell r="A90" t="str">
            <v>RYACO S.A.</v>
          </cell>
          <cell r="B90">
            <v>11035.2</v>
          </cell>
          <cell r="F90">
            <v>36730.699999999997</v>
          </cell>
          <cell r="G90">
            <v>59447.95</v>
          </cell>
          <cell r="I90">
            <v>107213.85</v>
          </cell>
          <cell r="J90" t="str">
            <v>Problemas financieros. Están cancelando su deuda en cuotas.</v>
          </cell>
        </row>
        <row r="91">
          <cell r="A91" t="str">
            <v>RYBCO S.A.</v>
          </cell>
          <cell r="J91" t="str">
            <v>Presentan significativos atrasos en los plazos de pagos</v>
          </cell>
        </row>
        <row r="92">
          <cell r="A92" t="str">
            <v>SECRETARIA DE ESTADO DE TECNO. DE LA INFORMACION</v>
          </cell>
          <cell r="B92">
            <v>27245.57</v>
          </cell>
          <cell r="F92">
            <v>66972.289999999994</v>
          </cell>
          <cell r="G92">
            <v>15730</v>
          </cell>
          <cell r="I92">
            <v>109947.86</v>
          </cell>
          <cell r="J92" t="str">
            <v>Su unica forma de pago es en bonos. Debemos revisar cada caso en particulkar y solicitar autorizacion a HQ.</v>
          </cell>
        </row>
        <row r="93">
          <cell r="A93" t="str">
            <v>SERVICIOS INTERACTIVOS S.A.</v>
          </cell>
          <cell r="H93">
            <v>14520</v>
          </cell>
          <cell r="I93">
            <v>14520</v>
          </cell>
          <cell r="J93" t="str">
            <v>Presentan significativos atrasos en los plazos de pagos</v>
          </cell>
        </row>
        <row r="94">
          <cell r="A94" t="str">
            <v>SMART S.A.</v>
          </cell>
          <cell r="B94">
            <v>363</v>
          </cell>
          <cell r="G94">
            <v>52125.99</v>
          </cell>
          <cell r="H94">
            <v>6428.11</v>
          </cell>
          <cell r="I94">
            <v>58917.1</v>
          </cell>
          <cell r="J94" t="str">
            <v>Se presentaron en convocatoria de acreedores</v>
          </cell>
        </row>
        <row r="95">
          <cell r="A95" t="str">
            <v>SOLUCIONES ESTRATEGICAS S.A.</v>
          </cell>
          <cell r="H95">
            <v>1588.13</v>
          </cell>
          <cell r="I95">
            <v>1588.13</v>
          </cell>
          <cell r="J95" t="str">
            <v>Presentan significativos atrasos en los plazos de pagos</v>
          </cell>
        </row>
        <row r="96">
          <cell r="A96" t="str">
            <v>SOMOS CONSULTING S.A.</v>
          </cell>
          <cell r="H96">
            <v>1210</v>
          </cell>
          <cell r="I96">
            <v>1210</v>
          </cell>
          <cell r="J96" t="str">
            <v>Inciciadas acciones legales. Mediación.</v>
          </cell>
        </row>
        <row r="97">
          <cell r="A97" t="str">
            <v>SOMOS S.R.L.</v>
          </cell>
          <cell r="H97">
            <v>5626.33</v>
          </cell>
          <cell r="I97">
            <v>5626.33</v>
          </cell>
          <cell r="J97" t="str">
            <v>Inciciadas acciones legales. Mediación.</v>
          </cell>
        </row>
        <row r="98">
          <cell r="A98" t="str">
            <v>SUASOR SA</v>
          </cell>
          <cell r="E98">
            <v>48.35</v>
          </cell>
          <cell r="I98">
            <v>48.35</v>
          </cell>
          <cell r="J98" t="str">
            <v>Presentaron Problemas financieros y propuesta de pago aceptada con CPD.</v>
          </cell>
        </row>
        <row r="99">
          <cell r="A99" t="str">
            <v>TECHNICAL SOLUTIONS S.A.</v>
          </cell>
          <cell r="H99">
            <v>19952.900000000001</v>
          </cell>
          <cell r="I99">
            <v>19952.900000000001</v>
          </cell>
          <cell r="J99" t="str">
            <v>Presentan significativos atrasos en los plazos de pagos</v>
          </cell>
        </row>
        <row r="100">
          <cell r="A100" t="str">
            <v>Technical trainers S.A.</v>
          </cell>
          <cell r="D100">
            <v>27199.589599999999</v>
          </cell>
          <cell r="E100">
            <v>23308.068149999999</v>
          </cell>
          <cell r="I100">
            <v>50507.657749999998</v>
          </cell>
          <cell r="J100" t="str">
            <v>Se iniciaron las acciones legales por falta de pago</v>
          </cell>
        </row>
        <row r="101">
          <cell r="A101" t="str">
            <v>TELECOM ARGENTINA STET - FRANCE TELECOM S.A.</v>
          </cell>
          <cell r="C101">
            <v>8288.5</v>
          </cell>
          <cell r="D101">
            <v>162091.21</v>
          </cell>
          <cell r="E101">
            <v>0.01</v>
          </cell>
          <cell r="F101">
            <v>144856.01999999999</v>
          </cell>
          <cell r="G101">
            <v>21195.03</v>
          </cell>
          <cell r="H101">
            <v>347915.32</v>
          </cell>
          <cell r="I101">
            <v>684346.09</v>
          </cell>
          <cell r="J101" t="str">
            <v>Seran cash basis en caso de que no sea entregada a cobranzas la OB correspondiente para poder presentar la factura.</v>
          </cell>
        </row>
        <row r="102">
          <cell r="A102" t="str">
            <v>TELECOM PERSONAL S.A.</v>
          </cell>
          <cell r="C102">
            <v>135233.79</v>
          </cell>
          <cell r="F102">
            <v>52407.133000000002</v>
          </cell>
          <cell r="H102">
            <v>11616</v>
          </cell>
          <cell r="I102">
            <v>199256.92300000001</v>
          </cell>
          <cell r="J102" t="str">
            <v>Seran cash basis en caso de que no sea entregada a cobranzas la OB correspondiente para poder presentar la factura.</v>
          </cell>
        </row>
        <row r="103">
          <cell r="A103" t="str">
            <v>TELECOM SOLUCIONES S.A.</v>
          </cell>
          <cell r="F103">
            <v>55054.986000000004</v>
          </cell>
          <cell r="G103">
            <v>65541.649999999994</v>
          </cell>
          <cell r="H103">
            <v>183732.7</v>
          </cell>
          <cell r="I103">
            <v>304329.33599999995</v>
          </cell>
          <cell r="J103" t="str">
            <v>Seran cash basis en caso de que no sea entregada a cobranzas la OB correspondiente para poder presentar la factura.</v>
          </cell>
        </row>
        <row r="104">
          <cell r="A104" t="str">
            <v>TELELATINA MANAGEMENT COMPANY</v>
          </cell>
          <cell r="H104">
            <v>30263.93</v>
          </cell>
          <cell r="I104">
            <v>30263.93</v>
          </cell>
          <cell r="J104" t="str">
            <v>Estamos cobrando la deuda luefo de acuerdo en mediacion en 24 cuotas</v>
          </cell>
        </row>
        <row r="105">
          <cell r="A105" t="str">
            <v>TELEVISION FEDERAL S.A.</v>
          </cell>
          <cell r="H105">
            <v>907.5</v>
          </cell>
          <cell r="I105">
            <v>907.5</v>
          </cell>
          <cell r="J105" t="str">
            <v>Su unica forma de pago es en bonos. Debemos revisar cada caso en particulkar y solicitar autorizacion a HQ.</v>
          </cell>
        </row>
        <row r="106">
          <cell r="A106" t="str">
            <v>TOP SYSTEMS R&amp;R</v>
          </cell>
          <cell r="H106">
            <v>1995</v>
          </cell>
          <cell r="I106">
            <v>1995</v>
          </cell>
          <cell r="J106" t="str">
            <v>Enviada carta documento ya que se niegan a pagar los cursos brindados por Oracle.</v>
          </cell>
        </row>
        <row r="107">
          <cell r="A107" t="str">
            <v>TRAVELCLUB S.A.</v>
          </cell>
          <cell r="G107">
            <v>7018</v>
          </cell>
          <cell r="I107">
            <v>7018</v>
          </cell>
          <cell r="J107" t="str">
            <v>Se presento en convocatoria de acreedores.</v>
          </cell>
        </row>
        <row r="108">
          <cell r="A108" t="str">
            <v>TREN DE LA COSTA SA</v>
          </cell>
          <cell r="H108">
            <v>52078.879999999997</v>
          </cell>
          <cell r="I108">
            <v>52078.879999999997</v>
          </cell>
          <cell r="J108" t="str">
            <v>En convocatoria de acreedores.</v>
          </cell>
        </row>
        <row r="109">
          <cell r="A109" t="str">
            <v>TURISMO RIO DE LA PLATA S.A.</v>
          </cell>
          <cell r="H109">
            <v>9075</v>
          </cell>
          <cell r="I109">
            <v>9075</v>
          </cell>
          <cell r="J109" t="str">
            <v>Problemas financieros.</v>
          </cell>
        </row>
        <row r="110">
          <cell r="A110" t="str">
            <v>UBM S.A.</v>
          </cell>
          <cell r="H110">
            <v>7973.41</v>
          </cell>
          <cell r="I110">
            <v>7973.41</v>
          </cell>
          <cell r="J110" t="str">
            <v>Iniciadas las acciones legales por falta de pago y de respuesta a nuestros requerimientos.</v>
          </cell>
        </row>
        <row r="111">
          <cell r="A111" t="str">
            <v>UNICENTER  S.A.</v>
          </cell>
          <cell r="G111">
            <v>13107.93</v>
          </cell>
          <cell r="H111">
            <v>1815</v>
          </cell>
          <cell r="I111">
            <v>14922.93</v>
          </cell>
          <cell r="J111" t="str">
            <v>Presentan significativos atrasos en los plazos de pagos</v>
          </cell>
        </row>
        <row r="112">
          <cell r="A112" t="str">
            <v>UNIVERSIDAD DE BUENOS AIRES UBA</v>
          </cell>
          <cell r="H112">
            <v>7906.14</v>
          </cell>
          <cell r="I112">
            <v>7906.14</v>
          </cell>
          <cell r="J112" t="str">
            <v>Presentan significativos atrasos en los plazos de pagos</v>
          </cell>
        </row>
        <row r="113">
          <cell r="A113" t="str">
            <v>VICTORIO AMERICO GUALTIERI S.A.</v>
          </cell>
          <cell r="H113">
            <v>139096.43</v>
          </cell>
          <cell r="I113">
            <v>139096.43</v>
          </cell>
          <cell r="J113" t="str">
            <v xml:space="preserve">En covocatoria de acreedores. </v>
          </cell>
        </row>
        <row r="114">
          <cell r="G114">
            <v>907.5</v>
          </cell>
          <cell r="I114">
            <v>907.5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ss-ieqsa"/>
      <sheetName val="Macro Print"/>
      <sheetName val="DIS"/>
      <sheetName val="COS"/>
      <sheetName val="X Secciones"/>
      <sheetName val="KARDEX ZN"/>
      <sheetName val="PRODZN"/>
      <sheetName val="CANA"/>
      <sheetName val="MOPE"/>
      <sheetName val="Statements"/>
      <sheetName val="AN1,2,10...12"/>
      <sheetName val="AN-1.2"/>
      <sheetName val="AN-3"/>
      <sheetName val="AN-4"/>
      <sheetName val="AN-5"/>
      <sheetName val="AN-7.2"/>
      <sheetName val="MR.Good"/>
      <sheetName val="EE-9"/>
      <sheetName val="Desval. Existencias"/>
      <sheetName val="Extorno Mód Comercial"/>
      <sheetName val="BD Ing. Aparicio"/>
      <sheetName val="Otros Statement"/>
      <sheetName val="AN-2"/>
      <sheetName val="AN-6"/>
      <sheetName val="AN-7"/>
      <sheetName val="COSACUM"/>
      <sheetName val="GRAF-COS"/>
      <sheetName val="GRAF-COSACUM"/>
      <sheetName val="AN-15"/>
      <sheetName val="AN-X"/>
      <sheetName val="CVTACUM"/>
      <sheetName val="COMENT"/>
      <sheetName val="Mgmt Summ 8"/>
      <sheetName val="FG20"/>
      <sheetName val="0_Home"/>
      <sheetName val="mayor"/>
      <sheetName val="clientes"/>
      <sheetName val="Cash basis Ago-02"/>
      <sheetName val="ACUMULADO"/>
      <sheetName val="Data"/>
      <sheetName val="Exportación"/>
      <sheetName val="BACKUP"/>
      <sheetName val="Model"/>
      <sheetName val="Série EMBI"/>
      <sheetName val="Macro_Print"/>
      <sheetName val="X_Secciones"/>
      <sheetName val="KARDEX_ZN"/>
      <sheetName val="AN1,2,10___12"/>
      <sheetName val="AN-1_2"/>
      <sheetName val="AN-7_2"/>
      <sheetName val="MR_Good"/>
      <sheetName val="Desval__Existencias"/>
      <sheetName val="Extorno_Mód_Comercial"/>
      <sheetName val="BD_Ing__Aparicio"/>
      <sheetName val="Otros_Statement"/>
      <sheetName val="Série_EMBI"/>
      <sheetName val="Aspectos e Perigos padronizados"/>
      <sheetName val="Data Table"/>
      <sheetName val="Bas"/>
      <sheetName val="Secund"/>
      <sheetName val="PN-1.4"/>
      <sheetName val="Rep"/>
      <sheetName val="Cospro12 03"/>
      <sheetName val="Merc Andima"/>
      <sheetName val="bal"/>
      <sheetName val="COMPPROD"/>
      <sheetName val="Input"/>
      <sheetName val="Listas"/>
      <sheetName val="LISTA DADOS"/>
      <sheetName val="Bce-Total"/>
      <sheetName val="DB Func."/>
      <sheetName val="Macro_Print1"/>
      <sheetName val="X_Secciones1"/>
      <sheetName val="KARDEX_ZN1"/>
      <sheetName val="AN1,2,10___121"/>
      <sheetName val="AN-1_21"/>
      <sheetName val="AN-7_21"/>
      <sheetName val="MR_Good1"/>
      <sheetName val="Desval__Existencias1"/>
      <sheetName val="Extorno_Mód_Comercial1"/>
      <sheetName val="BD_Ing__Aparicio1"/>
      <sheetName val="Otros_Statement1"/>
      <sheetName val="Mgmt_Summ_8"/>
      <sheetName val="Cash_basis_Ago-02"/>
      <sheetName val="Série_EMBI1"/>
      <sheetName val="Aspectos_e_Perigos_padronizados"/>
      <sheetName val="Data_Table"/>
      <sheetName val="Cospro12_03"/>
      <sheetName val="PN-1_4"/>
      <sheetName val="Merc_Andima"/>
      <sheetName val="LISTA_DADOS"/>
      <sheetName val="YTD actual v. projection"/>
      <sheetName val="DATA BG"/>
      <sheetName val="DATA-EGYP"/>
      <sheetName val="7422CW00"/>
      <sheetName val="Brazil Sovereign"/>
      <sheetName val="Modelo Proyecciones"/>
      <sheetName val="Supuestos Generales"/>
      <sheetName val="EscGen-Precios"/>
      <sheetName val="Datos"/>
      <sheetName val="Dados"/>
      <sheetName val="BC"/>
      <sheetName val="Vouching IGV"/>
      <sheetName val="DIF FAT FEV 01"/>
      <sheetName val="Feriados"/>
      <sheetName val="Anual"/>
      <sheetName val="RES,MET,ADI1"/>
      <sheetName val="ESF 财务报表"/>
      <sheetName val="损益表 ER"/>
      <sheetName val="CONS-LS"/>
      <sheetName val="EV"/>
      <sheetName val="Dem. Fin."/>
      <sheetName val="Banco de Dados"/>
      <sheetName val="sumold"/>
      <sheetName val="validações"/>
      <sheetName val="E.Costes_ES"/>
      <sheetName val="Resultado"/>
      <sheetName val="ER0.1"/>
      <sheetName val="Library Procedures"/>
      <sheetName val="Home"/>
      <sheetName val="Rec. Pillar (DRE Soc.)"/>
      <sheetName val="3.INPUT ACT"/>
      <sheetName val="PROBADAS-B"/>
      <sheetName val="HOFI"/>
      <sheetName val="DATA_BG"/>
      <sheetName val="Modelo_Proyecciones"/>
      <sheetName val="Supuestos_Generales"/>
      <sheetName val="Vouching_IGV"/>
      <sheetName val="DIF_FAT_FEV_01"/>
      <sheetName val="ESF_财务报表"/>
      <sheetName val="损益表_ER"/>
      <sheetName val="Dem__Fin_"/>
      <sheetName val="Flete 104"/>
      <sheetName val="N"/>
      <sheetName val="COSREF"/>
      <sheetName val="Hoja16"/>
      <sheetName val="Hoja3"/>
      <sheetName val="A"/>
      <sheetName val="B"/>
      <sheetName val="H"/>
      <sheetName val="I"/>
      <sheetName val="J"/>
      <sheetName val="M"/>
      <sheetName val="O"/>
      <sheetName val="IR e CS Est"/>
      <sheetName val="IR e CS LR"/>
      <sheetName val="DRE"/>
      <sheetName val="Mutações"/>
      <sheetName val="PIS MP66"/>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
          <cell r="AG10">
            <v>2116</v>
          </cell>
        </row>
        <row r="11">
          <cell r="AG11">
            <v>2117</v>
          </cell>
        </row>
        <row r="12">
          <cell r="AG12">
            <v>2118</v>
          </cell>
        </row>
        <row r="13">
          <cell r="AG13">
            <v>2119</v>
          </cell>
        </row>
        <row r="14">
          <cell r="AG14">
            <v>2120</v>
          </cell>
        </row>
        <row r="15">
          <cell r="AG15">
            <v>2130</v>
          </cell>
        </row>
        <row r="17">
          <cell r="AG17" t="str">
            <v>TOTAL GASTOS DE DISTRIBUCIÓN</v>
          </cell>
        </row>
        <row r="23">
          <cell r="AG23">
            <v>2000</v>
          </cell>
        </row>
        <row r="24">
          <cell r="AG24">
            <v>2110</v>
          </cell>
        </row>
        <row r="25">
          <cell r="AG25">
            <v>2150</v>
          </cell>
        </row>
        <row r="27">
          <cell r="AG27" t="str">
            <v>TOTAL GASTOS DE VENTAS</v>
          </cell>
        </row>
        <row r="30">
          <cell r="AG30" t="str">
            <v>3XXX</v>
          </cell>
        </row>
        <row r="31">
          <cell r="AG31" t="str">
            <v>35.9911.</v>
          </cell>
        </row>
        <row r="34">
          <cell r="AG34" t="str">
            <v>DEPRECIACION</v>
          </cell>
        </row>
        <row r="35">
          <cell r="AG35" t="str">
            <v>35.992X</v>
          </cell>
        </row>
        <row r="37">
          <cell r="AG37" t="str">
            <v>AMORTIZACIÓN</v>
          </cell>
        </row>
        <row r="38">
          <cell r="AG38" t="str">
            <v>35.9931</v>
          </cell>
        </row>
        <row r="40">
          <cell r="AG40" t="str">
            <v>IMPRODUCTIVOS</v>
          </cell>
        </row>
        <row r="41">
          <cell r="AG41" t="str">
            <v>35.9410</v>
          </cell>
        </row>
        <row r="42">
          <cell r="AG42" t="str">
            <v>35.9420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 val="Cosméticos"/>
      <sheetName val="ACUMULADO"/>
      <sheetName val="Real_2004"/>
      <sheetName val="_PIB Brasil _ R_ de 1996 _"/>
      <sheetName val="PPA Tariff"/>
      <sheetName val="#REF"/>
      <sheetName val="Grafico Cntr"/>
      <sheetName val="Dados de entrada"/>
      <sheetName val="CVA_Projetada12meses"/>
      <sheetName val="pibr96"/>
      <sheetName val=""/>
      <sheetName val="INDIECO1"/>
      <sheetName val="IND_TOTAL"/>
      <sheetName val="siup_"/>
      <sheetName val="TOTAL_SERV"/>
      <sheetName val="PIB(total_uf)"/>
      <sheetName val="_PIB_Brasil_(_R$_de_1996_)"/>
      <sheetName val="Classes"/>
      <sheetName val="Validação dados_Pendências"/>
      <sheetName val="BALANMES"/>
      <sheetName val="Form09"/>
      <sheetName val="Auxiliar"/>
      <sheetName val="PROTOCOLO"/>
      <sheetName val="IND_TOTAL1"/>
      <sheetName val="siup_1"/>
      <sheetName val="TOTAL_SERV1"/>
      <sheetName val="PIB(total_uf)1"/>
      <sheetName val="_PIB_Brasil_(_R$_de_1996_)1"/>
      <sheetName val="_PIB_Brasil___R__de_1996__"/>
      <sheetName val="Grafico_Cntr"/>
      <sheetName val="Dados_de_entrada"/>
      <sheetName val="PPA_Tariff"/>
      <sheetName val="Adtos Diversos"/>
      <sheetName val="IND_TOTAL2"/>
      <sheetName val="siup_2"/>
      <sheetName val="TOTAL_SERV2"/>
      <sheetName val="PIB(total_uf)2"/>
      <sheetName val="_PIB_Brasil_(_R$_de_1996_)2"/>
      <sheetName val="_PIB_Brasil___R__de_1996__1"/>
      <sheetName val="Grafico_Cntr1"/>
      <sheetName val="Dados_de_entrada1"/>
      <sheetName val="PPA_Tariff1"/>
      <sheetName val="Variables"/>
      <sheetName val="Parque Gerador"/>
      <sheetName val="ResGeral-NOV01"/>
      <sheetName val="ResGeral_NOV01"/>
      <sheetName val="Calc"/>
      <sheetName val="GoEight"/>
      <sheetName val="GrFour"/>
      <sheetName val="MOne"/>
      <sheetName val="MTwo"/>
      <sheetName val="KOne"/>
      <sheetName val="GoSeven"/>
      <sheetName val="GrThree"/>
      <sheetName val="HTwo"/>
      <sheetName val="JOne"/>
      <sheetName val="JTwo"/>
      <sheetName val="H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OBILIZADO"/>
      <sheetName val="FINANC"/>
      <sheetName val="INVEST"/>
      <sheetName val="RESULT_NEGÓCIO"/>
      <sheetName val="RESULT_SEGMENTO"/>
      <sheetName val="RESULT_SEGMENTO (2)"/>
      <sheetName val="CONSOLIDAÇÃO"/>
      <sheetName val="IBOVxVCPA4"/>
      <sheetName val="Sheet1"/>
      <sheetName val="ADRxDow"/>
      <sheetName val="Sheet2"/>
    </sheetNames>
    <sheetDataSet>
      <sheetData sheetId="0"/>
      <sheetData sheetId="1"/>
      <sheetData sheetId="2"/>
      <sheetData sheetId="3"/>
      <sheetData sheetId="4"/>
      <sheetData sheetId="5"/>
      <sheetData sheetId="6"/>
      <sheetData sheetId="7" refreshError="1"/>
      <sheetData sheetId="8"/>
      <sheetData sheetId="9" refreshError="1"/>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ME Prices"/>
      <sheetName val="Presentation"/>
      <sheetName val="Nexa Stock"/>
      <sheetName val="Cognos_Office_Connection_Cache"/>
      <sheetName val="Zinc"/>
      <sheetName val="Copper"/>
      <sheetName val="Lead"/>
      <sheetName val="Silver"/>
      <sheetName val="Gold"/>
      <sheetName val="USDBRL"/>
      <sheetName val="USDPEN"/>
      <sheetName val="Zinc LME Stocks"/>
      <sheetName val="Zinc SHFE Stocks"/>
      <sheetName val="Copper LME Stocks"/>
      <sheetName val="Lead LME Stocks"/>
      <sheetName val="LME Estoques"/>
    </sheetNames>
    <sheetDataSet>
      <sheetData sheetId="0" refreshError="1"/>
      <sheetData sheetId="1" refreshError="1"/>
      <sheetData sheetId="2" refreshError="1"/>
      <sheetData sheetId="3" refreshError="1"/>
      <sheetData sheetId="4">
        <row r="9">
          <cell r="B9">
            <v>40182</v>
          </cell>
        </row>
      </sheetData>
      <sheetData sheetId="5">
        <row r="9">
          <cell r="B9">
            <v>40182</v>
          </cell>
        </row>
      </sheetData>
      <sheetData sheetId="6">
        <row r="9">
          <cell r="B9">
            <v>40182</v>
          </cell>
        </row>
      </sheetData>
      <sheetData sheetId="7">
        <row r="9">
          <cell r="B9">
            <v>40182</v>
          </cell>
        </row>
      </sheetData>
      <sheetData sheetId="8">
        <row r="9">
          <cell r="B9">
            <v>40182</v>
          </cell>
        </row>
      </sheetData>
      <sheetData sheetId="9">
        <row r="3">
          <cell r="C3">
            <v>46145</v>
          </cell>
        </row>
      </sheetData>
      <sheetData sheetId="10">
        <row r="9">
          <cell r="R9" t="str">
            <v>2010Q1</v>
          </cell>
        </row>
      </sheetData>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DDB7-2E4E-4CEC-B0D3-3B0966958B05}">
  <dimension ref="B2:D15"/>
  <sheetViews>
    <sheetView zoomScale="115" zoomScaleNormal="115" workbookViewId="0">
      <selection activeCell="D8" sqref="D8"/>
    </sheetView>
  </sheetViews>
  <sheetFormatPr defaultRowHeight="15" x14ac:dyDescent="0.25"/>
  <cols>
    <col min="2" max="2" width="14.42578125" bestFit="1" customWidth="1"/>
  </cols>
  <sheetData>
    <row r="2" spans="2:4" x14ac:dyDescent="0.25">
      <c r="B2" t="s">
        <v>259</v>
      </c>
      <c r="D2" t="s">
        <v>238</v>
      </c>
    </row>
    <row r="3" spans="2:4" x14ac:dyDescent="0.25">
      <c r="B3" t="s">
        <v>255</v>
      </c>
      <c r="D3" t="s">
        <v>244</v>
      </c>
    </row>
    <row r="4" spans="2:4" x14ac:dyDescent="0.25">
      <c r="D4" t="s">
        <v>247</v>
      </c>
    </row>
    <row r="5" spans="2:4" x14ac:dyDescent="0.25">
      <c r="B5" t="s">
        <v>259</v>
      </c>
      <c r="D5" t="s">
        <v>251</v>
      </c>
    </row>
    <row r="6" spans="2:4" x14ac:dyDescent="0.25">
      <c r="B6" t="s">
        <v>260</v>
      </c>
      <c r="D6" t="s">
        <v>263</v>
      </c>
    </row>
    <row r="7" spans="2:4" x14ac:dyDescent="0.25">
      <c r="B7" t="s">
        <v>255</v>
      </c>
      <c r="D7" t="s">
        <v>255</v>
      </c>
    </row>
    <row r="9" spans="2:4" x14ac:dyDescent="0.25">
      <c r="B9" t="s">
        <v>257</v>
      </c>
      <c r="D9" t="s">
        <v>238</v>
      </c>
    </row>
    <row r="10" spans="2:4" x14ac:dyDescent="0.25">
      <c r="B10" t="s">
        <v>255</v>
      </c>
      <c r="D10" t="s">
        <v>244</v>
      </c>
    </row>
    <row r="11" spans="2:4" x14ac:dyDescent="0.25">
      <c r="D11" t="s">
        <v>247</v>
      </c>
    </row>
    <row r="12" spans="2:4" x14ac:dyDescent="0.25">
      <c r="D12" t="s">
        <v>251</v>
      </c>
    </row>
    <row r="13" spans="2:4" x14ac:dyDescent="0.25">
      <c r="D13" t="s">
        <v>263</v>
      </c>
    </row>
    <row r="14" spans="2:4" x14ac:dyDescent="0.25">
      <c r="D14" t="s">
        <v>261</v>
      </c>
    </row>
    <row r="15" spans="2:4" x14ac:dyDescent="0.25">
      <c r="D15" t="s">
        <v>255</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3AED-894D-4F44-90FE-78D480228B08}">
  <sheetPr codeName="Planilha7"/>
  <dimension ref="A1:Y92"/>
  <sheetViews>
    <sheetView showGridLines="0" zoomScale="70" zoomScaleNormal="70" workbookViewId="0"/>
  </sheetViews>
  <sheetFormatPr defaultColWidth="9.140625" defaultRowHeight="15" customHeight="1" x14ac:dyDescent="0.25"/>
  <cols>
    <col min="1" max="1" width="5.7109375" style="43" customWidth="1"/>
    <col min="2" max="2" width="66.7109375" style="14" customWidth="1"/>
    <col min="3" max="25" width="14.7109375" style="7" customWidth="1"/>
    <col min="26" max="16384" width="9.140625" style="14"/>
  </cols>
  <sheetData>
    <row r="1" spans="1:25" ht="15" customHeight="1" x14ac:dyDescent="0.25">
      <c r="A1" s="44"/>
      <c r="C1" s="14"/>
      <c r="D1" s="14"/>
      <c r="E1" s="14"/>
      <c r="F1" s="14"/>
      <c r="G1" s="14"/>
      <c r="H1" s="14"/>
      <c r="I1" s="14"/>
      <c r="J1" s="14"/>
      <c r="K1" s="14"/>
      <c r="L1" s="14"/>
      <c r="M1" s="14"/>
      <c r="N1" s="14"/>
      <c r="O1" s="14"/>
      <c r="P1" s="14"/>
      <c r="Q1" s="14"/>
      <c r="R1" s="14"/>
      <c r="S1" s="14"/>
      <c r="T1" s="14"/>
      <c r="U1" s="14"/>
      <c r="V1" s="14"/>
      <c r="W1" s="14"/>
      <c r="X1" s="14"/>
      <c r="Y1" s="14"/>
    </row>
    <row r="2" spans="1:25" ht="15" customHeight="1" x14ac:dyDescent="0.25">
      <c r="A2" s="44"/>
      <c r="C2" s="14"/>
      <c r="D2" s="14"/>
      <c r="E2" s="14"/>
      <c r="F2" s="14"/>
      <c r="G2" s="14"/>
      <c r="H2" s="14"/>
      <c r="I2" s="14"/>
      <c r="J2" s="14"/>
      <c r="K2" s="14"/>
      <c r="L2" s="14"/>
      <c r="M2" s="14"/>
      <c r="N2" s="14"/>
      <c r="O2" s="14"/>
      <c r="P2" s="14"/>
      <c r="Q2" s="14"/>
      <c r="R2" s="14"/>
      <c r="S2" s="14"/>
      <c r="T2" s="14"/>
      <c r="U2" s="14"/>
      <c r="V2" s="14"/>
      <c r="W2" s="14"/>
      <c r="X2" s="14"/>
      <c r="Y2" s="14"/>
    </row>
    <row r="3" spans="1:25" ht="15" customHeight="1" x14ac:dyDescent="0.25">
      <c r="A3" s="44"/>
      <c r="B3" s="82" t="s">
        <v>67</v>
      </c>
      <c r="C3" s="15"/>
      <c r="D3" s="15"/>
      <c r="E3" s="15"/>
      <c r="F3" s="15"/>
      <c r="G3" s="15"/>
      <c r="H3" s="15"/>
      <c r="I3" s="15"/>
      <c r="J3" s="15"/>
      <c r="K3" s="15"/>
      <c r="L3" s="15"/>
      <c r="M3" s="15"/>
      <c r="N3" s="15"/>
      <c r="O3" s="15"/>
      <c r="P3" s="15"/>
      <c r="Q3" s="15"/>
      <c r="R3" s="15"/>
      <c r="S3" s="15"/>
      <c r="T3" s="15"/>
      <c r="U3" s="15"/>
      <c r="V3" s="15"/>
      <c r="W3" s="15"/>
      <c r="X3" s="15"/>
      <c r="Y3" s="15"/>
    </row>
    <row r="4" spans="1:25" ht="8.1" customHeight="1" x14ac:dyDescent="0.25">
      <c r="A4" s="44"/>
      <c r="B4" s="82"/>
      <c r="C4" s="15"/>
      <c r="D4" s="15"/>
      <c r="E4" s="15"/>
      <c r="F4" s="15"/>
      <c r="G4" s="15"/>
      <c r="H4" s="15"/>
      <c r="I4" s="15"/>
      <c r="J4" s="15"/>
      <c r="K4" s="15"/>
      <c r="L4" s="15"/>
      <c r="M4" s="15"/>
      <c r="N4" s="15"/>
      <c r="O4" s="15"/>
      <c r="P4" s="15"/>
      <c r="Q4" s="15"/>
      <c r="R4" s="15"/>
      <c r="S4" s="15"/>
      <c r="T4" s="15"/>
      <c r="U4" s="15"/>
      <c r="V4" s="15"/>
      <c r="W4" s="15"/>
      <c r="X4" s="15"/>
      <c r="Y4" s="15"/>
    </row>
    <row r="5" spans="1:25" ht="24.95" customHeight="1" x14ac:dyDescent="0.25">
      <c r="B5" s="83" t="s">
        <v>126</v>
      </c>
      <c r="C5" s="84">
        <v>2020</v>
      </c>
      <c r="D5" s="84">
        <v>2021</v>
      </c>
      <c r="E5" s="84" t="s">
        <v>50</v>
      </c>
      <c r="F5" s="84" t="s">
        <v>182</v>
      </c>
      <c r="G5" s="84" t="s">
        <v>185</v>
      </c>
      <c r="H5" s="84" t="s">
        <v>188</v>
      </c>
      <c r="I5" s="84">
        <v>2022</v>
      </c>
      <c r="J5" s="84" t="s">
        <v>194</v>
      </c>
      <c r="K5" s="84" t="s">
        <v>202</v>
      </c>
      <c r="L5" s="84" t="s">
        <v>205</v>
      </c>
      <c r="M5" s="84" t="s">
        <v>207</v>
      </c>
      <c r="N5" s="84">
        <v>2023</v>
      </c>
      <c r="O5" s="84" t="s">
        <v>210</v>
      </c>
      <c r="P5" s="84" t="s">
        <v>222</v>
      </c>
      <c r="Q5" s="84" t="s">
        <v>227</v>
      </c>
      <c r="R5" s="84" t="s">
        <v>229</v>
      </c>
      <c r="S5" s="84">
        <v>2024</v>
      </c>
      <c r="T5" s="84" t="s">
        <v>238</v>
      </c>
      <c r="U5" s="84" t="s">
        <v>244</v>
      </c>
      <c r="V5" s="84" t="s">
        <v>247</v>
      </c>
      <c r="W5" s="84" t="s">
        <v>251</v>
      </c>
      <c r="X5" s="84">
        <v>2025</v>
      </c>
      <c r="Y5" s="84" t="s">
        <v>263</v>
      </c>
    </row>
    <row r="6" spans="1:25" ht="15" customHeight="1" x14ac:dyDescent="0.25">
      <c r="B6" s="72" t="s">
        <v>97</v>
      </c>
      <c r="C6" s="126"/>
      <c r="D6" s="126"/>
      <c r="E6" s="131"/>
      <c r="F6" s="131"/>
      <c r="G6" s="131"/>
      <c r="H6" s="131"/>
      <c r="I6" s="126"/>
      <c r="J6" s="131"/>
      <c r="K6" s="131"/>
      <c r="L6" s="131"/>
      <c r="M6" s="131"/>
      <c r="N6" s="126"/>
      <c r="O6" s="131"/>
      <c r="P6" s="131"/>
      <c r="Q6" s="131"/>
      <c r="R6" s="131"/>
      <c r="S6" s="126"/>
      <c r="T6" s="131"/>
      <c r="U6" s="131"/>
      <c r="V6" s="131"/>
      <c r="W6" s="131"/>
      <c r="X6" s="126"/>
      <c r="Y6" s="131"/>
    </row>
    <row r="7" spans="1:25" ht="15" customHeight="1" x14ac:dyDescent="0.25">
      <c r="A7" s="43">
        <v>3</v>
      </c>
      <c r="B7" s="73" t="s">
        <v>98</v>
      </c>
      <c r="C7" s="127">
        <v>-676658</v>
      </c>
      <c r="D7" s="127">
        <v>309291</v>
      </c>
      <c r="E7" s="132">
        <v>133615</v>
      </c>
      <c r="F7" s="132">
        <v>165220</v>
      </c>
      <c r="G7" s="132">
        <v>-14247</v>
      </c>
      <c r="H7" s="132">
        <v>-56617</v>
      </c>
      <c r="I7" s="127">
        <v>227971</v>
      </c>
      <c r="J7" s="132">
        <v>9266</v>
      </c>
      <c r="K7" s="132">
        <v>-136243</v>
      </c>
      <c r="L7" s="132">
        <v>-64125</v>
      </c>
      <c r="M7" s="132">
        <v>-104982</v>
      </c>
      <c r="N7" s="127">
        <v>-296084</v>
      </c>
      <c r="O7" s="132">
        <v>-12431</v>
      </c>
      <c r="P7" s="132">
        <v>-92988</v>
      </c>
      <c r="Q7" s="132">
        <v>48743</v>
      </c>
      <c r="R7" s="132">
        <v>-15175</v>
      </c>
      <c r="S7" s="127">
        <v>-71851</v>
      </c>
      <c r="T7" s="132">
        <v>58222</v>
      </c>
      <c r="U7" s="132">
        <v>36511</v>
      </c>
      <c r="V7" s="132">
        <v>138138</v>
      </c>
      <c r="W7" s="132">
        <v>98878</v>
      </c>
      <c r="X7" s="127">
        <v>331749</v>
      </c>
      <c r="Y7" s="132">
        <v>203989</v>
      </c>
    </row>
    <row r="8" spans="1:25" ht="15" customHeight="1" x14ac:dyDescent="0.25">
      <c r="B8" s="74" t="s">
        <v>99</v>
      </c>
      <c r="C8" s="126"/>
      <c r="D8" s="126"/>
      <c r="E8" s="131"/>
      <c r="F8" s="131"/>
      <c r="G8" s="131"/>
      <c r="H8" s="131"/>
      <c r="I8" s="126"/>
      <c r="J8" s="131"/>
      <c r="K8" s="131"/>
      <c r="L8" s="131"/>
      <c r="M8" s="131"/>
      <c r="N8" s="126"/>
      <c r="O8" s="131"/>
      <c r="P8" s="131"/>
      <c r="Q8" s="131"/>
      <c r="R8" s="131"/>
      <c r="S8" s="126"/>
      <c r="T8" s="131"/>
      <c r="U8" s="131"/>
      <c r="V8" s="131"/>
      <c r="W8" s="131"/>
      <c r="X8" s="126"/>
      <c r="Y8" s="131"/>
    </row>
    <row r="9" spans="1:25" ht="8.1" customHeight="1" x14ac:dyDescent="0.25">
      <c r="B9" s="73"/>
      <c r="C9" s="126"/>
      <c r="D9" s="126"/>
      <c r="E9" s="131"/>
      <c r="F9" s="131"/>
      <c r="G9" s="131"/>
      <c r="H9" s="131"/>
      <c r="I9" s="126"/>
      <c r="J9" s="131"/>
      <c r="K9" s="131"/>
      <c r="L9" s="131"/>
      <c r="M9" s="131"/>
      <c r="N9" s="126"/>
      <c r="O9" s="131"/>
      <c r="P9" s="131"/>
      <c r="Q9" s="131"/>
      <c r="R9" s="131"/>
      <c r="S9" s="126"/>
      <c r="T9" s="131"/>
      <c r="U9" s="131"/>
      <c r="V9" s="131"/>
      <c r="W9" s="131"/>
      <c r="X9" s="126"/>
      <c r="Y9" s="131"/>
    </row>
    <row r="10" spans="1:25" ht="15" customHeight="1" x14ac:dyDescent="0.25">
      <c r="A10" s="43">
        <v>4</v>
      </c>
      <c r="B10" s="75" t="s">
        <v>138</v>
      </c>
      <c r="C10" s="126">
        <v>243925</v>
      </c>
      <c r="D10" s="126">
        <v>258711</v>
      </c>
      <c r="E10" s="131">
        <v>65861</v>
      </c>
      <c r="F10" s="131">
        <v>74377</v>
      </c>
      <c r="G10" s="131">
        <v>73023</v>
      </c>
      <c r="H10" s="131">
        <v>78879</v>
      </c>
      <c r="I10" s="126">
        <v>292140</v>
      </c>
      <c r="J10" s="131">
        <v>73117</v>
      </c>
      <c r="K10" s="131">
        <v>74777</v>
      </c>
      <c r="L10" s="131">
        <v>75607</v>
      </c>
      <c r="M10" s="131">
        <v>86974</v>
      </c>
      <c r="N10" s="126">
        <v>310475</v>
      </c>
      <c r="O10" s="131">
        <v>76989</v>
      </c>
      <c r="P10" s="131">
        <v>74291</v>
      </c>
      <c r="Q10" s="131">
        <v>82281</v>
      </c>
      <c r="R10" s="131">
        <v>96637</v>
      </c>
      <c r="S10" s="126">
        <v>330198</v>
      </c>
      <c r="T10" s="131">
        <v>65809</v>
      </c>
      <c r="U10" s="131">
        <v>76567</v>
      </c>
      <c r="V10" s="131">
        <v>81538</v>
      </c>
      <c r="W10" s="131">
        <v>65082</v>
      </c>
      <c r="X10" s="126">
        <v>288996</v>
      </c>
      <c r="Y10" s="131">
        <v>77358</v>
      </c>
    </row>
    <row r="11" spans="1:25" ht="15" customHeight="1" x14ac:dyDescent="0.25">
      <c r="A11" s="43">
        <v>5</v>
      </c>
      <c r="B11" s="75" t="s">
        <v>217</v>
      </c>
      <c r="C11" s="126">
        <v>557497</v>
      </c>
      <c r="D11" s="126">
        <v>0</v>
      </c>
      <c r="E11" s="131">
        <v>0</v>
      </c>
      <c r="F11" s="131">
        <v>0</v>
      </c>
      <c r="G11" s="131">
        <v>0</v>
      </c>
      <c r="H11" s="131">
        <v>32512</v>
      </c>
      <c r="I11" s="126">
        <v>32512</v>
      </c>
      <c r="J11" s="131">
        <v>0</v>
      </c>
      <c r="K11" s="131">
        <v>57187</v>
      </c>
      <c r="L11" s="131">
        <v>1910</v>
      </c>
      <c r="M11" s="131">
        <v>55546</v>
      </c>
      <c r="N11" s="126">
        <v>114643</v>
      </c>
      <c r="O11" s="131">
        <v>-17219</v>
      </c>
      <c r="P11" s="131">
        <v>60210</v>
      </c>
      <c r="Q11" s="131">
        <v>-17592</v>
      </c>
      <c r="R11" s="131">
        <v>7471</v>
      </c>
      <c r="S11" s="126">
        <v>32870</v>
      </c>
      <c r="T11" s="131">
        <v>297</v>
      </c>
      <c r="U11" s="131">
        <v>1982</v>
      </c>
      <c r="V11" s="131">
        <v>-106495</v>
      </c>
      <c r="W11" s="131">
        <v>12510</v>
      </c>
      <c r="X11" s="126">
        <v>-91706</v>
      </c>
      <c r="Y11" s="131">
        <v>-1351</v>
      </c>
    </row>
    <row r="12" spans="1:25" ht="15" customHeight="1" x14ac:dyDescent="0.25">
      <c r="A12" s="43">
        <v>6</v>
      </c>
      <c r="B12" s="75" t="s">
        <v>187</v>
      </c>
      <c r="C12" s="126">
        <v>0</v>
      </c>
      <c r="D12" s="126">
        <v>0</v>
      </c>
      <c r="E12" s="131">
        <v>0</v>
      </c>
      <c r="F12" s="131">
        <v>0</v>
      </c>
      <c r="G12" s="131">
        <v>0</v>
      </c>
      <c r="H12" s="131">
        <v>-1885</v>
      </c>
      <c r="I12" s="126">
        <v>-1885</v>
      </c>
      <c r="J12" s="131">
        <v>-5423</v>
      </c>
      <c r="K12" s="131">
        <v>-5652</v>
      </c>
      <c r="L12" s="131">
        <v>-6328</v>
      </c>
      <c r="M12" s="131">
        <v>-6133</v>
      </c>
      <c r="N12" s="126">
        <v>-23536</v>
      </c>
      <c r="O12" s="131">
        <v>-5715</v>
      </c>
      <c r="P12" s="131">
        <v>-5342</v>
      </c>
      <c r="Q12" s="131">
        <v>-5442</v>
      </c>
      <c r="R12" s="131">
        <v>-4724</v>
      </c>
      <c r="S12" s="126">
        <v>-21223</v>
      </c>
      <c r="T12" s="131">
        <v>-4862</v>
      </c>
      <c r="U12" s="131">
        <v>-4441</v>
      </c>
      <c r="V12" s="131">
        <v>-5760</v>
      </c>
      <c r="W12" s="131">
        <v>-6080</v>
      </c>
      <c r="X12" s="126">
        <v>-21143</v>
      </c>
      <c r="Y12" s="131">
        <v>-6088</v>
      </c>
    </row>
    <row r="13" spans="1:25" ht="15" customHeight="1" x14ac:dyDescent="0.25">
      <c r="A13" s="43">
        <v>7</v>
      </c>
      <c r="B13" s="75" t="s">
        <v>100</v>
      </c>
      <c r="C13" s="126">
        <v>157806</v>
      </c>
      <c r="D13" s="126">
        <v>143496</v>
      </c>
      <c r="E13" s="131">
        <v>5776.99388185922</v>
      </c>
      <c r="F13" s="131">
        <v>57338</v>
      </c>
      <c r="G13" s="131">
        <v>37895</v>
      </c>
      <c r="H13" s="131">
        <v>26620.00611814078</v>
      </c>
      <c r="I13" s="126">
        <v>127630</v>
      </c>
      <c r="J13" s="131">
        <v>36087</v>
      </c>
      <c r="K13" s="131">
        <v>31334</v>
      </c>
      <c r="L13" s="131">
        <v>37381</v>
      </c>
      <c r="M13" s="131">
        <v>32602</v>
      </c>
      <c r="N13" s="126">
        <v>137404</v>
      </c>
      <c r="O13" s="131">
        <v>44926</v>
      </c>
      <c r="P13" s="131">
        <v>63208</v>
      </c>
      <c r="Q13" s="131">
        <v>50462</v>
      </c>
      <c r="R13" s="131">
        <v>65500</v>
      </c>
      <c r="S13" s="126">
        <v>224096</v>
      </c>
      <c r="T13" s="131">
        <v>35641</v>
      </c>
      <c r="U13" s="131">
        <v>46917</v>
      </c>
      <c r="V13" s="131">
        <v>58698</v>
      </c>
      <c r="W13" s="131">
        <v>127867</v>
      </c>
      <c r="X13" s="126">
        <v>269123</v>
      </c>
      <c r="Y13" s="131">
        <v>32459</v>
      </c>
    </row>
    <row r="14" spans="1:25" ht="15" customHeight="1" x14ac:dyDescent="0.25">
      <c r="A14" s="43">
        <v>8</v>
      </c>
      <c r="B14" s="76" t="s">
        <v>231</v>
      </c>
      <c r="C14" s="126">
        <v>2268</v>
      </c>
      <c r="D14" s="126">
        <v>4891</v>
      </c>
      <c r="E14" s="131">
        <v>84</v>
      </c>
      <c r="F14" s="131">
        <v>-104</v>
      </c>
      <c r="G14" s="131">
        <v>561</v>
      </c>
      <c r="H14" s="131">
        <v>157</v>
      </c>
      <c r="I14" s="126">
        <v>698</v>
      </c>
      <c r="J14" s="131">
        <v>264</v>
      </c>
      <c r="K14" s="131">
        <v>1023</v>
      </c>
      <c r="L14" s="131">
        <v>-115</v>
      </c>
      <c r="M14" s="131">
        <v>2562</v>
      </c>
      <c r="N14" s="126">
        <v>3734</v>
      </c>
      <c r="O14" s="131">
        <v>189</v>
      </c>
      <c r="P14" s="131">
        <v>14</v>
      </c>
      <c r="Q14" s="131">
        <v>6720</v>
      </c>
      <c r="R14" s="131">
        <v>9260</v>
      </c>
      <c r="S14" s="126">
        <v>16183</v>
      </c>
      <c r="T14" s="131">
        <v>101</v>
      </c>
      <c r="U14" s="131">
        <v>-416</v>
      </c>
      <c r="V14" s="131">
        <v>998</v>
      </c>
      <c r="W14" s="131">
        <v>966</v>
      </c>
      <c r="X14" s="126">
        <v>1649</v>
      </c>
      <c r="Y14" s="131">
        <v>1089</v>
      </c>
    </row>
    <row r="15" spans="1:25" ht="15" customHeight="1" x14ac:dyDescent="0.25">
      <c r="A15" s="43">
        <v>9</v>
      </c>
      <c r="B15" s="76" t="s">
        <v>232</v>
      </c>
      <c r="C15" s="126">
        <v>0</v>
      </c>
      <c r="D15" s="126">
        <v>0</v>
      </c>
      <c r="E15" s="131">
        <v>0</v>
      </c>
      <c r="F15" s="131">
        <v>0</v>
      </c>
      <c r="G15" s="131">
        <v>0</v>
      </c>
      <c r="H15" s="131">
        <v>0</v>
      </c>
      <c r="I15" s="126">
        <v>0</v>
      </c>
      <c r="J15" s="131">
        <v>0</v>
      </c>
      <c r="K15" s="131">
        <v>0</v>
      </c>
      <c r="L15" s="131">
        <v>0</v>
      </c>
      <c r="M15" s="131">
        <v>0</v>
      </c>
      <c r="N15" s="126">
        <v>0</v>
      </c>
      <c r="O15" s="131">
        <v>0</v>
      </c>
      <c r="P15" s="131">
        <v>0</v>
      </c>
      <c r="Q15" s="131">
        <v>0</v>
      </c>
      <c r="R15" s="131">
        <v>-9028</v>
      </c>
      <c r="S15" s="126">
        <v>-9028</v>
      </c>
      <c r="T15" s="131">
        <v>0</v>
      </c>
      <c r="U15" s="131">
        <v>0</v>
      </c>
      <c r="V15" s="131">
        <v>0</v>
      </c>
      <c r="W15" s="131">
        <v>-7736</v>
      </c>
      <c r="X15" s="126">
        <v>-7736</v>
      </c>
      <c r="Y15" s="131">
        <v>0</v>
      </c>
    </row>
    <row r="16" spans="1:25" ht="15" customHeight="1" x14ac:dyDescent="0.25">
      <c r="A16" s="43">
        <v>10</v>
      </c>
      <c r="B16" s="76" t="s">
        <v>233</v>
      </c>
      <c r="C16" s="126">
        <v>0</v>
      </c>
      <c r="D16" s="126">
        <v>0</v>
      </c>
      <c r="E16" s="131">
        <v>0</v>
      </c>
      <c r="F16" s="131">
        <v>0</v>
      </c>
      <c r="G16" s="131">
        <v>0</v>
      </c>
      <c r="H16" s="131">
        <v>0</v>
      </c>
      <c r="I16" s="126">
        <v>0</v>
      </c>
      <c r="J16" s="131">
        <v>0</v>
      </c>
      <c r="K16" s="131">
        <v>0</v>
      </c>
      <c r="L16" s="131">
        <v>0</v>
      </c>
      <c r="M16" s="131">
        <v>6960</v>
      </c>
      <c r="N16" s="126">
        <v>6960</v>
      </c>
      <c r="O16" s="131">
        <v>0</v>
      </c>
      <c r="P16" s="131">
        <v>0</v>
      </c>
      <c r="Q16" s="131">
        <v>0</v>
      </c>
      <c r="R16" s="131">
        <v>0</v>
      </c>
      <c r="S16" s="126">
        <v>0</v>
      </c>
      <c r="T16" s="131">
        <v>0</v>
      </c>
      <c r="U16" s="131">
        <v>0</v>
      </c>
      <c r="V16" s="131">
        <v>0</v>
      </c>
      <c r="W16" s="131">
        <v>0</v>
      </c>
      <c r="X16" s="126">
        <v>0</v>
      </c>
      <c r="Y16" s="131">
        <v>0</v>
      </c>
    </row>
    <row r="17" spans="1:25" ht="15" customHeight="1" x14ac:dyDescent="0.25">
      <c r="A17" s="43">
        <v>11</v>
      </c>
      <c r="B17" s="76" t="s">
        <v>237</v>
      </c>
      <c r="C17" s="126">
        <v>0</v>
      </c>
      <c r="D17" s="126">
        <v>0</v>
      </c>
      <c r="E17" s="131">
        <v>0</v>
      </c>
      <c r="F17" s="131">
        <v>0</v>
      </c>
      <c r="G17" s="131">
        <v>0</v>
      </c>
      <c r="H17" s="131">
        <v>0</v>
      </c>
      <c r="I17" s="126">
        <v>0</v>
      </c>
      <c r="J17" s="131">
        <v>0</v>
      </c>
      <c r="K17" s="131">
        <v>70641</v>
      </c>
      <c r="L17" s="131">
        <v>15649</v>
      </c>
      <c r="M17" s="131">
        <v>16649</v>
      </c>
      <c r="N17" s="126">
        <v>102939</v>
      </c>
      <c r="O17" s="131">
        <v>0</v>
      </c>
      <c r="P17" s="131">
        <v>0</v>
      </c>
      <c r="Q17" s="131">
        <v>0</v>
      </c>
      <c r="R17" s="131">
        <v>0</v>
      </c>
      <c r="S17" s="126">
        <v>0</v>
      </c>
      <c r="T17" s="131">
        <v>0</v>
      </c>
      <c r="U17" s="131">
        <v>0</v>
      </c>
      <c r="V17" s="131">
        <v>0</v>
      </c>
      <c r="W17" s="131">
        <v>0</v>
      </c>
      <c r="X17" s="126">
        <v>0</v>
      </c>
      <c r="Y17" s="131">
        <v>0</v>
      </c>
    </row>
    <row r="18" spans="1:25" ht="15" customHeight="1" x14ac:dyDescent="0.25">
      <c r="A18" s="43">
        <v>12</v>
      </c>
      <c r="B18" s="75" t="s">
        <v>212</v>
      </c>
      <c r="C18" s="126">
        <v>13159</v>
      </c>
      <c r="D18" s="126">
        <v>21325</v>
      </c>
      <c r="E18" s="131">
        <v>8743</v>
      </c>
      <c r="F18" s="131">
        <v>-2136</v>
      </c>
      <c r="G18" s="131">
        <v>-3371</v>
      </c>
      <c r="H18" s="131">
        <v>81157</v>
      </c>
      <c r="I18" s="126">
        <v>84393</v>
      </c>
      <c r="J18" s="131">
        <v>-5807</v>
      </c>
      <c r="K18" s="131">
        <v>-6561</v>
      </c>
      <c r="L18" s="131">
        <v>-12368</v>
      </c>
      <c r="M18" s="131">
        <v>-13064</v>
      </c>
      <c r="N18" s="126">
        <v>-37800</v>
      </c>
      <c r="O18" s="131">
        <v>1731</v>
      </c>
      <c r="P18" s="131">
        <v>22870</v>
      </c>
      <c r="Q18" s="131">
        <v>7509</v>
      </c>
      <c r="R18" s="131">
        <v>-47622</v>
      </c>
      <c r="S18" s="126">
        <v>-15512</v>
      </c>
      <c r="T18" s="131">
        <v>7918</v>
      </c>
      <c r="U18" s="131">
        <v>14311</v>
      </c>
      <c r="V18" s="131">
        <v>7408</v>
      </c>
      <c r="W18" s="131">
        <v>-2396</v>
      </c>
      <c r="X18" s="126">
        <v>27241</v>
      </c>
      <c r="Y18" s="131">
        <v>5174</v>
      </c>
    </row>
    <row r="19" spans="1:25" ht="15" customHeight="1" x14ac:dyDescent="0.25">
      <c r="A19" s="43">
        <v>13</v>
      </c>
      <c r="B19" s="75" t="s">
        <v>224</v>
      </c>
      <c r="C19" s="126"/>
      <c r="D19" s="126"/>
      <c r="E19" s="131"/>
      <c r="F19" s="131"/>
      <c r="G19" s="131"/>
      <c r="H19" s="131"/>
      <c r="I19" s="126"/>
      <c r="J19" s="131"/>
      <c r="K19" s="131"/>
      <c r="L19" s="131"/>
      <c r="M19" s="131"/>
      <c r="N19" s="126"/>
      <c r="O19" s="131">
        <v>3304</v>
      </c>
      <c r="P19" s="131">
        <v>271</v>
      </c>
      <c r="Q19" s="131">
        <v>-872</v>
      </c>
      <c r="R19" s="131">
        <v>924</v>
      </c>
      <c r="S19" s="126">
        <v>3627</v>
      </c>
      <c r="T19" s="131">
        <v>-848</v>
      </c>
      <c r="U19" s="131">
        <v>-553</v>
      </c>
      <c r="V19" s="131">
        <v>-427</v>
      </c>
      <c r="W19" s="131">
        <v>-224</v>
      </c>
      <c r="X19" s="126">
        <v>-2052</v>
      </c>
      <c r="Y19" s="131">
        <v>-420</v>
      </c>
    </row>
    <row r="20" spans="1:25" ht="15" customHeight="1" x14ac:dyDescent="0.25">
      <c r="A20" s="43">
        <v>14</v>
      </c>
      <c r="B20" s="75" t="s">
        <v>101</v>
      </c>
      <c r="C20" s="126">
        <v>0</v>
      </c>
      <c r="D20" s="126">
        <v>-19407</v>
      </c>
      <c r="E20" s="131">
        <v>0</v>
      </c>
      <c r="F20" s="131">
        <v>0</v>
      </c>
      <c r="G20" s="131">
        <v>0</v>
      </c>
      <c r="H20" s="131">
        <v>0</v>
      </c>
      <c r="I20" s="126">
        <v>0</v>
      </c>
      <c r="J20" s="131">
        <v>0</v>
      </c>
      <c r="K20" s="131">
        <v>0</v>
      </c>
      <c r="L20" s="131">
        <v>0</v>
      </c>
      <c r="M20" s="131">
        <v>0</v>
      </c>
      <c r="N20" s="126">
        <v>0</v>
      </c>
      <c r="O20" s="131">
        <v>0</v>
      </c>
      <c r="P20" s="131">
        <v>0</v>
      </c>
      <c r="Q20" s="131">
        <v>0</v>
      </c>
      <c r="R20" s="131">
        <v>0</v>
      </c>
      <c r="S20" s="126">
        <v>0</v>
      </c>
      <c r="T20" s="131">
        <v>0</v>
      </c>
      <c r="U20" s="131">
        <v>0</v>
      </c>
      <c r="V20" s="131">
        <v>0</v>
      </c>
      <c r="W20" s="131">
        <v>0</v>
      </c>
      <c r="X20" s="126">
        <v>0</v>
      </c>
      <c r="Y20" s="131">
        <v>0</v>
      </c>
    </row>
    <row r="21" spans="1:25" ht="15" customHeight="1" x14ac:dyDescent="0.25">
      <c r="A21" s="43">
        <v>15</v>
      </c>
      <c r="B21" s="75" t="s">
        <v>225</v>
      </c>
      <c r="C21" s="126">
        <v>0</v>
      </c>
      <c r="D21" s="126">
        <v>0</v>
      </c>
      <c r="E21" s="131">
        <v>0</v>
      </c>
      <c r="F21" s="131">
        <v>0</v>
      </c>
      <c r="G21" s="131">
        <v>0</v>
      </c>
      <c r="H21" s="131">
        <v>0</v>
      </c>
      <c r="I21" s="126">
        <v>0</v>
      </c>
      <c r="J21" s="131">
        <v>0</v>
      </c>
      <c r="K21" s="131">
        <v>0</v>
      </c>
      <c r="L21" s="131">
        <v>0</v>
      </c>
      <c r="M21" s="131">
        <v>0</v>
      </c>
      <c r="N21" s="126">
        <v>0</v>
      </c>
      <c r="O21" s="131">
        <v>-3142</v>
      </c>
      <c r="P21" s="131">
        <v>0</v>
      </c>
      <c r="Q21" s="131">
        <v>0</v>
      </c>
      <c r="R21" s="131">
        <v>0</v>
      </c>
      <c r="S21" s="126">
        <v>-3142</v>
      </c>
      <c r="T21" s="131">
        <v>0</v>
      </c>
      <c r="U21" s="131">
        <v>0</v>
      </c>
      <c r="V21" s="131">
        <v>0</v>
      </c>
      <c r="W21" s="131">
        <v>0</v>
      </c>
      <c r="X21" s="126">
        <v>0</v>
      </c>
      <c r="Y21" s="131">
        <v>-203</v>
      </c>
    </row>
    <row r="22" spans="1:25" ht="15" customHeight="1" x14ac:dyDescent="0.25">
      <c r="A22" s="43">
        <v>16</v>
      </c>
      <c r="B22" s="75" t="s">
        <v>246</v>
      </c>
      <c r="C22" s="126">
        <v>0</v>
      </c>
      <c r="D22" s="126">
        <v>0</v>
      </c>
      <c r="E22" s="131">
        <v>0</v>
      </c>
      <c r="F22" s="131">
        <v>0</v>
      </c>
      <c r="G22" s="131">
        <v>0</v>
      </c>
      <c r="H22" s="131">
        <v>0</v>
      </c>
      <c r="I22" s="126">
        <v>0</v>
      </c>
      <c r="J22" s="131">
        <v>0</v>
      </c>
      <c r="K22" s="131">
        <v>0</v>
      </c>
      <c r="L22" s="131">
        <v>0</v>
      </c>
      <c r="M22" s="131">
        <v>0</v>
      </c>
      <c r="N22" s="126">
        <v>0</v>
      </c>
      <c r="O22" s="131">
        <v>0</v>
      </c>
      <c r="P22" s="131">
        <v>3348</v>
      </c>
      <c r="Q22" s="131">
        <v>0</v>
      </c>
      <c r="R22" s="131">
        <v>0</v>
      </c>
      <c r="S22" s="126">
        <v>3348</v>
      </c>
      <c r="T22" s="131">
        <v>0</v>
      </c>
      <c r="U22" s="131">
        <v>1905</v>
      </c>
      <c r="V22" s="131">
        <v>0</v>
      </c>
      <c r="W22" s="131">
        <v>0</v>
      </c>
      <c r="X22" s="126">
        <v>1905</v>
      </c>
      <c r="Y22" s="131">
        <v>0</v>
      </c>
    </row>
    <row r="23" spans="1:25" ht="15" customHeight="1" x14ac:dyDescent="0.25">
      <c r="A23" s="43">
        <v>17</v>
      </c>
      <c r="B23" s="75" t="s">
        <v>226</v>
      </c>
      <c r="C23" s="126">
        <v>7809</v>
      </c>
      <c r="D23" s="126">
        <v>26408</v>
      </c>
      <c r="E23" s="131">
        <v>316</v>
      </c>
      <c r="F23" s="131">
        <v>-17234</v>
      </c>
      <c r="G23" s="131">
        <v>2112</v>
      </c>
      <c r="H23" s="131">
        <v>-141</v>
      </c>
      <c r="I23" s="126">
        <v>-14947</v>
      </c>
      <c r="J23" s="131">
        <v>-3579</v>
      </c>
      <c r="K23" s="131">
        <v>-13849</v>
      </c>
      <c r="L23" s="131">
        <v>5252</v>
      </c>
      <c r="M23" s="131">
        <v>-338</v>
      </c>
      <c r="N23" s="126">
        <v>-12514</v>
      </c>
      <c r="O23" s="131">
        <v>555</v>
      </c>
      <c r="P23" s="131">
        <v>-1004</v>
      </c>
      <c r="Q23" s="131">
        <v>1350</v>
      </c>
      <c r="R23" s="131">
        <v>-1095</v>
      </c>
      <c r="S23" s="126">
        <v>-194</v>
      </c>
      <c r="T23" s="131">
        <v>-1454</v>
      </c>
      <c r="U23" s="131">
        <v>-3573</v>
      </c>
      <c r="V23" s="131">
        <v>-2410</v>
      </c>
      <c r="W23" s="131">
        <v>3321</v>
      </c>
      <c r="X23" s="126">
        <v>-4116</v>
      </c>
      <c r="Y23" s="131">
        <v>-5150</v>
      </c>
    </row>
    <row r="24" spans="1:25" ht="15" customHeight="1" x14ac:dyDescent="0.25">
      <c r="A24" s="43">
        <v>18</v>
      </c>
      <c r="B24" s="75" t="s">
        <v>220</v>
      </c>
      <c r="C24" s="126">
        <v>0</v>
      </c>
      <c r="D24" s="126">
        <v>0</v>
      </c>
      <c r="E24" s="131">
        <v>0</v>
      </c>
      <c r="F24" s="131">
        <v>0</v>
      </c>
      <c r="G24" s="131">
        <v>0</v>
      </c>
      <c r="H24" s="131">
        <v>0</v>
      </c>
      <c r="I24" s="126">
        <v>0</v>
      </c>
      <c r="J24" s="131">
        <v>0</v>
      </c>
      <c r="K24" s="131">
        <v>0</v>
      </c>
      <c r="L24" s="131">
        <v>-2272</v>
      </c>
      <c r="M24" s="131">
        <v>17935</v>
      </c>
      <c r="N24" s="126">
        <v>15663</v>
      </c>
      <c r="O24" s="131">
        <v>-4399</v>
      </c>
      <c r="P24" s="131">
        <v>-3792</v>
      </c>
      <c r="Q24" s="131">
        <v>-3636</v>
      </c>
      <c r="R24" s="131">
        <v>11746</v>
      </c>
      <c r="S24" s="126">
        <v>-81</v>
      </c>
      <c r="T24" s="131">
        <v>-6172</v>
      </c>
      <c r="U24" s="131">
        <v>3068</v>
      </c>
      <c r="V24" s="131">
        <v>-4465</v>
      </c>
      <c r="W24" s="131">
        <v>-2039</v>
      </c>
      <c r="X24" s="126">
        <v>-9608</v>
      </c>
      <c r="Y24" s="131">
        <v>-1029</v>
      </c>
    </row>
    <row r="25" spans="1:25" ht="15" customHeight="1" x14ac:dyDescent="0.25">
      <c r="A25" s="43">
        <v>19</v>
      </c>
      <c r="B25" s="75" t="s">
        <v>184</v>
      </c>
      <c r="C25" s="126">
        <v>0</v>
      </c>
      <c r="D25" s="126">
        <v>0</v>
      </c>
      <c r="E25" s="131">
        <v>19427</v>
      </c>
      <c r="F25" s="131">
        <v>-28220</v>
      </c>
      <c r="G25" s="131">
        <v>-7766</v>
      </c>
      <c r="H25" s="131">
        <v>-7708</v>
      </c>
      <c r="I25" s="126">
        <v>-24267</v>
      </c>
      <c r="J25" s="131">
        <v>13388</v>
      </c>
      <c r="K25" s="131">
        <v>-13403</v>
      </c>
      <c r="L25" s="131">
        <v>-998</v>
      </c>
      <c r="M25" s="131">
        <v>-1255</v>
      </c>
      <c r="N25" s="126">
        <v>-2268</v>
      </c>
      <c r="O25" s="131">
        <v>1813</v>
      </c>
      <c r="P25" s="131">
        <v>18761</v>
      </c>
      <c r="Q25" s="131">
        <v>3397</v>
      </c>
      <c r="R25" s="131">
        <v>-20624</v>
      </c>
      <c r="S25" s="126">
        <v>3347</v>
      </c>
      <c r="T25" s="131">
        <v>11236</v>
      </c>
      <c r="U25" s="131">
        <v>3083</v>
      </c>
      <c r="V25" s="131">
        <v>5806</v>
      </c>
      <c r="W25" s="131">
        <v>29129</v>
      </c>
      <c r="X25" s="126">
        <v>49254</v>
      </c>
      <c r="Y25" s="131">
        <v>5451</v>
      </c>
    </row>
    <row r="26" spans="1:25" ht="15" customHeight="1" x14ac:dyDescent="0.25">
      <c r="A26" s="43">
        <v>20</v>
      </c>
      <c r="B26" s="75" t="s">
        <v>87</v>
      </c>
      <c r="C26" s="126">
        <v>-20679</v>
      </c>
      <c r="D26" s="126">
        <v>19580</v>
      </c>
      <c r="E26" s="131">
        <v>0</v>
      </c>
      <c r="F26" s="131">
        <v>0</v>
      </c>
      <c r="G26" s="131">
        <v>10565</v>
      </c>
      <c r="H26" s="131">
        <v>0</v>
      </c>
      <c r="I26" s="126">
        <v>10565</v>
      </c>
      <c r="J26" s="131">
        <v>0</v>
      </c>
      <c r="K26" s="131">
        <v>0</v>
      </c>
      <c r="L26" s="131">
        <v>2323</v>
      </c>
      <c r="M26" s="131">
        <v>7798</v>
      </c>
      <c r="N26" s="126">
        <v>10121</v>
      </c>
      <c r="O26" s="131">
        <v>0</v>
      </c>
      <c r="P26" s="131">
        <v>0</v>
      </c>
      <c r="Q26" s="131">
        <v>21084</v>
      </c>
      <c r="R26" s="131">
        <v>0</v>
      </c>
      <c r="S26" s="126">
        <v>21084</v>
      </c>
      <c r="T26" s="131">
        <v>0</v>
      </c>
      <c r="U26" s="131">
        <v>0</v>
      </c>
      <c r="V26" s="131">
        <v>24637</v>
      </c>
      <c r="W26" s="131">
        <v>0</v>
      </c>
      <c r="X26" s="126">
        <v>24637</v>
      </c>
      <c r="Y26" s="131">
        <v>0</v>
      </c>
    </row>
    <row r="27" spans="1:25" ht="15" customHeight="1" x14ac:dyDescent="0.25">
      <c r="A27" s="43">
        <v>21</v>
      </c>
      <c r="B27" s="75" t="s">
        <v>234</v>
      </c>
      <c r="C27" s="126">
        <v>0</v>
      </c>
      <c r="D27" s="126">
        <v>0</v>
      </c>
      <c r="E27" s="131">
        <v>0</v>
      </c>
      <c r="F27" s="131">
        <v>0</v>
      </c>
      <c r="G27" s="131">
        <v>0</v>
      </c>
      <c r="H27" s="131">
        <v>0</v>
      </c>
      <c r="I27" s="126">
        <v>0</v>
      </c>
      <c r="J27" s="131">
        <v>0</v>
      </c>
      <c r="K27" s="131">
        <v>0</v>
      </c>
      <c r="L27" s="131">
        <v>0</v>
      </c>
      <c r="M27" s="131">
        <v>0</v>
      </c>
      <c r="N27" s="126">
        <v>0</v>
      </c>
      <c r="O27" s="131">
        <v>-69</v>
      </c>
      <c r="P27" s="131">
        <v>-1462</v>
      </c>
      <c r="Q27" s="131">
        <v>-939</v>
      </c>
      <c r="R27" s="131">
        <v>-776</v>
      </c>
      <c r="S27" s="126">
        <v>-3246</v>
      </c>
      <c r="T27" s="131">
        <v>-773</v>
      </c>
      <c r="U27" s="131">
        <v>-729</v>
      </c>
      <c r="V27" s="131">
        <v>-1278</v>
      </c>
      <c r="W27" s="131">
        <v>-2231</v>
      </c>
      <c r="X27" s="126">
        <v>-5011</v>
      </c>
      <c r="Y27" s="131">
        <v>-3264</v>
      </c>
    </row>
    <row r="28" spans="1:25" ht="15" customHeight="1" x14ac:dyDescent="0.25">
      <c r="A28" s="43">
        <v>22</v>
      </c>
      <c r="B28" s="241" t="s">
        <v>273</v>
      </c>
      <c r="C28" s="126">
        <v>0</v>
      </c>
      <c r="D28" s="126">
        <v>0</v>
      </c>
      <c r="E28" s="131">
        <v>0</v>
      </c>
      <c r="F28" s="131">
        <v>0</v>
      </c>
      <c r="G28" s="131">
        <v>0</v>
      </c>
      <c r="H28" s="131">
        <v>0</v>
      </c>
      <c r="I28" s="126">
        <v>0</v>
      </c>
      <c r="J28" s="131">
        <v>0</v>
      </c>
      <c r="K28" s="131">
        <v>0</v>
      </c>
      <c r="L28" s="131">
        <v>0</v>
      </c>
      <c r="M28" s="131">
        <v>0</v>
      </c>
      <c r="N28" s="126">
        <v>0</v>
      </c>
      <c r="O28" s="131">
        <v>0</v>
      </c>
      <c r="P28" s="131">
        <v>0</v>
      </c>
      <c r="Q28" s="131">
        <v>0</v>
      </c>
      <c r="R28" s="131">
        <v>0</v>
      </c>
      <c r="S28" s="126">
        <v>0</v>
      </c>
      <c r="T28" s="131">
        <v>0</v>
      </c>
      <c r="U28" s="131">
        <v>0</v>
      </c>
      <c r="V28" s="131">
        <v>0</v>
      </c>
      <c r="W28" s="131">
        <v>0</v>
      </c>
      <c r="X28" s="126">
        <v>0</v>
      </c>
      <c r="Y28" s="131">
        <v>0</v>
      </c>
    </row>
    <row r="29" spans="1:25" ht="15" customHeight="1" x14ac:dyDescent="0.25">
      <c r="A29" s="43">
        <v>23</v>
      </c>
      <c r="B29" s="300" t="s">
        <v>274</v>
      </c>
      <c r="C29" s="126">
        <v>-68896</v>
      </c>
      <c r="D29" s="126">
        <v>-54684</v>
      </c>
      <c r="E29" s="131">
        <v>48239</v>
      </c>
      <c r="F29" s="131">
        <v>-21525</v>
      </c>
      <c r="G29" s="131">
        <v>23002</v>
      </c>
      <c r="H29" s="131">
        <v>-78931</v>
      </c>
      <c r="I29" s="126">
        <v>-29215</v>
      </c>
      <c r="J29" s="131">
        <v>48382</v>
      </c>
      <c r="K29" s="131">
        <v>36921</v>
      </c>
      <c r="L29" s="131">
        <v>-30938</v>
      </c>
      <c r="M29" s="131">
        <v>3702</v>
      </c>
      <c r="N29" s="126">
        <v>58067</v>
      </c>
      <c r="O29" s="131">
        <v>-44030</v>
      </c>
      <c r="P29" s="131">
        <v>-28070</v>
      </c>
      <c r="Q29" s="131">
        <v>-1339</v>
      </c>
      <c r="R29" s="131">
        <v>-11769</v>
      </c>
      <c r="S29" s="126">
        <v>-85208</v>
      </c>
      <c r="T29" s="131">
        <v>-11928</v>
      </c>
      <c r="U29" s="131">
        <v>-9417</v>
      </c>
      <c r="V29" s="131">
        <v>-29912</v>
      </c>
      <c r="W29" s="131">
        <v>-59533</v>
      </c>
      <c r="X29" s="126">
        <v>-110790</v>
      </c>
      <c r="Y29" s="131">
        <v>-30043</v>
      </c>
    </row>
    <row r="30" spans="1:25" ht="15" customHeight="1" x14ac:dyDescent="0.25">
      <c r="A30" s="43">
        <v>24</v>
      </c>
      <c r="B30" s="300" t="s">
        <v>275</v>
      </c>
      <c r="C30" s="126">
        <v>8883</v>
      </c>
      <c r="D30" s="126">
        <v>-102068</v>
      </c>
      <c r="E30" s="131">
        <v>-105465</v>
      </c>
      <c r="F30" s="131">
        <v>-60092</v>
      </c>
      <c r="G30" s="131">
        <v>43770</v>
      </c>
      <c r="H30" s="131">
        <v>46716</v>
      </c>
      <c r="I30" s="126">
        <v>-75071</v>
      </c>
      <c r="J30" s="131">
        <v>-4686</v>
      </c>
      <c r="K30" s="131">
        <v>64866</v>
      </c>
      <c r="L30" s="131">
        <v>54888</v>
      </c>
      <c r="M30" s="131">
        <v>11934</v>
      </c>
      <c r="N30" s="126">
        <v>127002</v>
      </c>
      <c r="O30" s="131">
        <v>-16809</v>
      </c>
      <c r="P30" s="131">
        <v>-56259</v>
      </c>
      <c r="Q30" s="131">
        <v>-15825</v>
      </c>
      <c r="R30" s="131">
        <v>54165</v>
      </c>
      <c r="S30" s="126">
        <v>-34728</v>
      </c>
      <c r="T30" s="131">
        <v>-22161</v>
      </c>
      <c r="U30" s="131">
        <v>-18810</v>
      </c>
      <c r="V30" s="131">
        <v>-29645</v>
      </c>
      <c r="W30" s="131">
        <v>-15319</v>
      </c>
      <c r="X30" s="126">
        <v>-85935</v>
      </c>
      <c r="Y30" s="131">
        <v>-14625</v>
      </c>
    </row>
    <row r="31" spans="1:25" ht="15" customHeight="1" x14ac:dyDescent="0.25">
      <c r="A31" s="43">
        <v>25</v>
      </c>
      <c r="B31" s="300" t="s">
        <v>276</v>
      </c>
      <c r="C31" s="126">
        <v>-7809</v>
      </c>
      <c r="D31" s="126">
        <v>-14936</v>
      </c>
      <c r="E31" s="131">
        <v>-8497</v>
      </c>
      <c r="F31" s="131">
        <v>6719</v>
      </c>
      <c r="G31" s="131">
        <v>1935</v>
      </c>
      <c r="H31" s="131">
        <v>8491</v>
      </c>
      <c r="I31" s="126">
        <v>8648</v>
      </c>
      <c r="J31" s="131">
        <v>-1833</v>
      </c>
      <c r="K31" s="131">
        <v>17827</v>
      </c>
      <c r="L31" s="131">
        <v>-507</v>
      </c>
      <c r="M31" s="131">
        <v>-2216</v>
      </c>
      <c r="N31" s="126">
        <v>13271</v>
      </c>
      <c r="O31" s="131">
        <v>-3094</v>
      </c>
      <c r="P31" s="131">
        <v>-540</v>
      </c>
      <c r="Q31" s="131">
        <v>1017</v>
      </c>
      <c r="R31" s="131">
        <v>-2145</v>
      </c>
      <c r="S31" s="126">
        <v>-4762</v>
      </c>
      <c r="T31" s="131">
        <v>2707</v>
      </c>
      <c r="U31" s="131">
        <v>648</v>
      </c>
      <c r="V31" s="131">
        <v>2015</v>
      </c>
      <c r="W31" s="131">
        <v>-7057</v>
      </c>
      <c r="X31" s="126">
        <v>-1687</v>
      </c>
      <c r="Y31" s="131">
        <v>1028</v>
      </c>
    </row>
    <row r="32" spans="1:25" ht="15" customHeight="1" x14ac:dyDescent="0.25">
      <c r="A32" s="43">
        <v>26</v>
      </c>
      <c r="B32" s="300" t="s">
        <v>277</v>
      </c>
      <c r="C32" s="126">
        <v>30557</v>
      </c>
      <c r="D32" s="126">
        <v>-47312</v>
      </c>
      <c r="E32" s="131">
        <v>536</v>
      </c>
      <c r="F32" s="131">
        <v>1608</v>
      </c>
      <c r="G32" s="131">
        <v>-32637</v>
      </c>
      <c r="H32" s="131">
        <v>-42114</v>
      </c>
      <c r="I32" s="126">
        <v>-72607</v>
      </c>
      <c r="J32" s="131">
        <v>-15419</v>
      </c>
      <c r="K32" s="131">
        <v>-32127</v>
      </c>
      <c r="L32" s="131">
        <v>-25645</v>
      </c>
      <c r="M32" s="131">
        <v>2243</v>
      </c>
      <c r="N32" s="126">
        <v>-70948</v>
      </c>
      <c r="O32" s="131">
        <v>-3393</v>
      </c>
      <c r="P32" s="131">
        <v>-51968</v>
      </c>
      <c r="Q32" s="131">
        <v>-5134</v>
      </c>
      <c r="R32" s="131">
        <v>-56823</v>
      </c>
      <c r="S32" s="126">
        <v>-117318</v>
      </c>
      <c r="T32" s="131">
        <v>-60637</v>
      </c>
      <c r="U32" s="131">
        <v>-26191</v>
      </c>
      <c r="V32" s="131">
        <v>-3982</v>
      </c>
      <c r="W32" s="131">
        <v>-237</v>
      </c>
      <c r="X32" s="126">
        <v>-91047</v>
      </c>
      <c r="Y32" s="131">
        <v>-1017</v>
      </c>
    </row>
    <row r="33" spans="1:25" ht="15" customHeight="1" x14ac:dyDescent="0.25">
      <c r="A33" s="43">
        <v>27</v>
      </c>
      <c r="B33" s="241" t="s">
        <v>278</v>
      </c>
      <c r="C33" s="126">
        <v>0</v>
      </c>
      <c r="D33" s="126">
        <v>0</v>
      </c>
      <c r="E33" s="131">
        <v>0</v>
      </c>
      <c r="F33" s="131">
        <v>0</v>
      </c>
      <c r="G33" s="131">
        <v>0</v>
      </c>
      <c r="H33" s="131">
        <v>0</v>
      </c>
      <c r="I33" s="126">
        <v>0</v>
      </c>
      <c r="J33" s="131">
        <v>0</v>
      </c>
      <c r="K33" s="131">
        <v>0</v>
      </c>
      <c r="L33" s="131">
        <v>0</v>
      </c>
      <c r="M33" s="131">
        <v>0</v>
      </c>
      <c r="N33" s="126">
        <v>0</v>
      </c>
      <c r="O33" s="131">
        <v>0</v>
      </c>
      <c r="P33" s="131">
        <v>0</v>
      </c>
      <c r="Q33" s="131">
        <v>0</v>
      </c>
      <c r="R33" s="131">
        <v>0</v>
      </c>
      <c r="S33" s="126">
        <v>0</v>
      </c>
      <c r="T33" s="131">
        <v>0</v>
      </c>
      <c r="U33" s="131">
        <v>0</v>
      </c>
      <c r="V33" s="131">
        <v>0</v>
      </c>
      <c r="W33" s="131">
        <v>0</v>
      </c>
      <c r="X33" s="126">
        <v>0</v>
      </c>
      <c r="Y33" s="131">
        <v>0</v>
      </c>
    </row>
    <row r="34" spans="1:25" ht="15" customHeight="1" x14ac:dyDescent="0.25">
      <c r="A34" s="43">
        <v>28</v>
      </c>
      <c r="B34" s="300" t="s">
        <v>279</v>
      </c>
      <c r="C34" s="126">
        <v>21589</v>
      </c>
      <c r="D34" s="126">
        <v>44880</v>
      </c>
      <c r="E34" s="131">
        <v>-106004</v>
      </c>
      <c r="F34" s="131">
        <v>37954</v>
      </c>
      <c r="G34" s="131">
        <v>-12423</v>
      </c>
      <c r="H34" s="131">
        <v>47997</v>
      </c>
      <c r="I34" s="126">
        <v>-32476</v>
      </c>
      <c r="J34" s="131">
        <v>-86017</v>
      </c>
      <c r="K34" s="131">
        <v>-55336</v>
      </c>
      <c r="L34" s="131">
        <v>49138</v>
      </c>
      <c r="M34" s="131">
        <v>91764</v>
      </c>
      <c r="N34" s="126">
        <v>-451</v>
      </c>
      <c r="O34" s="131">
        <v>-28348</v>
      </c>
      <c r="P34" s="131">
        <v>51868</v>
      </c>
      <c r="Q34" s="131">
        <v>-9344</v>
      </c>
      <c r="R34" s="131">
        <v>124913</v>
      </c>
      <c r="S34" s="126">
        <v>139089</v>
      </c>
      <c r="T34" s="131">
        <v>-120521</v>
      </c>
      <c r="U34" s="131">
        <v>54454</v>
      </c>
      <c r="V34" s="131">
        <v>31575</v>
      </c>
      <c r="W34" s="131">
        <v>26318</v>
      </c>
      <c r="X34" s="126">
        <v>-8174</v>
      </c>
      <c r="Y34" s="131">
        <v>-98094</v>
      </c>
    </row>
    <row r="35" spans="1:25" ht="15" customHeight="1" x14ac:dyDescent="0.25">
      <c r="A35" s="43">
        <v>29</v>
      </c>
      <c r="B35" s="300" t="s">
        <v>280</v>
      </c>
      <c r="C35" s="126">
        <v>62525</v>
      </c>
      <c r="D35" s="126">
        <v>87565</v>
      </c>
      <c r="E35" s="131">
        <v>50002</v>
      </c>
      <c r="F35" s="131">
        <v>14456</v>
      </c>
      <c r="G35" s="131">
        <v>-58423</v>
      </c>
      <c r="H35" s="131">
        <v>-22383</v>
      </c>
      <c r="I35" s="126">
        <v>-16348</v>
      </c>
      <c r="J35" s="131">
        <v>-13642</v>
      </c>
      <c r="K35" s="131">
        <v>37060</v>
      </c>
      <c r="L35" s="131">
        <v>19585</v>
      </c>
      <c r="M35" s="131">
        <v>-25929</v>
      </c>
      <c r="N35" s="126">
        <v>17074</v>
      </c>
      <c r="O35" s="131">
        <v>-13980</v>
      </c>
      <c r="P35" s="131">
        <v>5593</v>
      </c>
      <c r="Q35" s="131">
        <v>3056</v>
      </c>
      <c r="R35" s="131">
        <v>43666</v>
      </c>
      <c r="S35" s="126">
        <v>38335</v>
      </c>
      <c r="T35" s="131">
        <v>-2387</v>
      </c>
      <c r="U35" s="131">
        <v>-19537</v>
      </c>
      <c r="V35" s="131">
        <v>57870</v>
      </c>
      <c r="W35" s="131">
        <v>90900</v>
      </c>
      <c r="X35" s="126">
        <v>126846</v>
      </c>
      <c r="Y35" s="131">
        <v>-71093</v>
      </c>
    </row>
    <row r="36" spans="1:25" ht="15" customHeight="1" thickBot="1" x14ac:dyDescent="0.3">
      <c r="A36" s="43">
        <v>30</v>
      </c>
      <c r="B36" s="300" t="s">
        <v>281</v>
      </c>
      <c r="C36" s="126">
        <v>58481</v>
      </c>
      <c r="D36" s="126">
        <v>2759</v>
      </c>
      <c r="E36" s="131">
        <v>-42922</v>
      </c>
      <c r="F36" s="131">
        <v>-9930</v>
      </c>
      <c r="G36" s="131">
        <v>5337</v>
      </c>
      <c r="H36" s="131">
        <v>30067</v>
      </c>
      <c r="I36" s="126">
        <v>-17448</v>
      </c>
      <c r="J36" s="131">
        <v>-41465</v>
      </c>
      <c r="K36" s="131">
        <v>9370</v>
      </c>
      <c r="L36" s="131">
        <v>21214</v>
      </c>
      <c r="M36" s="131">
        <v>-31904</v>
      </c>
      <c r="N36" s="126">
        <v>-42785</v>
      </c>
      <c r="O36" s="131">
        <v>-14949</v>
      </c>
      <c r="P36" s="131">
        <v>62739</v>
      </c>
      <c r="Q36" s="131">
        <v>-15345</v>
      </c>
      <c r="R36" s="131">
        <v>50535</v>
      </c>
      <c r="S36" s="126">
        <v>82980</v>
      </c>
      <c r="T36" s="131">
        <v>-59276</v>
      </c>
      <c r="U36" s="131">
        <v>22645</v>
      </c>
      <c r="V36" s="131">
        <v>-16432</v>
      </c>
      <c r="W36" s="131">
        <v>13561</v>
      </c>
      <c r="X36" s="126">
        <v>-39502</v>
      </c>
      <c r="Y36" s="131">
        <v>-68882</v>
      </c>
    </row>
    <row r="37" spans="1:25" ht="15" customHeight="1" thickTop="1" x14ac:dyDescent="0.25">
      <c r="A37" s="43">
        <v>31</v>
      </c>
      <c r="B37" s="77" t="s">
        <v>102</v>
      </c>
      <c r="C37" s="128">
        <v>398515</v>
      </c>
      <c r="D37" s="128">
        <v>661119</v>
      </c>
      <c r="E37" s="133">
        <v>70144.993881859235</v>
      </c>
      <c r="F37" s="133">
        <v>218617</v>
      </c>
      <c r="G37" s="133">
        <v>69766</v>
      </c>
      <c r="H37" s="133">
        <v>143237.00611814077</v>
      </c>
      <c r="I37" s="128">
        <v>501765</v>
      </c>
      <c r="J37" s="133">
        <v>2571</v>
      </c>
      <c r="K37" s="133">
        <v>138112</v>
      </c>
      <c r="L37" s="133">
        <v>139948</v>
      </c>
      <c r="M37" s="133">
        <v>150862</v>
      </c>
      <c r="N37" s="128">
        <v>431493</v>
      </c>
      <c r="O37" s="133">
        <v>-38071</v>
      </c>
      <c r="P37" s="133">
        <v>121748</v>
      </c>
      <c r="Q37" s="133">
        <v>150151</v>
      </c>
      <c r="R37" s="133">
        <v>295035</v>
      </c>
      <c r="S37" s="128">
        <v>528863</v>
      </c>
      <c r="T37" s="133">
        <v>-109088</v>
      </c>
      <c r="U37" s="133">
        <v>177490</v>
      </c>
      <c r="V37" s="133">
        <v>215878</v>
      </c>
      <c r="W37" s="133">
        <v>347956</v>
      </c>
      <c r="X37" s="128">
        <v>632236</v>
      </c>
      <c r="Y37" s="133">
        <v>25289</v>
      </c>
    </row>
    <row r="38" spans="1:25" ht="8.1" customHeight="1" x14ac:dyDescent="0.25">
      <c r="B38" s="78"/>
      <c r="C38" s="126"/>
      <c r="D38" s="126"/>
      <c r="E38" s="131"/>
      <c r="F38" s="131"/>
      <c r="G38" s="131"/>
      <c r="H38" s="131"/>
      <c r="I38" s="126"/>
      <c r="J38" s="131"/>
      <c r="K38" s="131"/>
      <c r="L38" s="131"/>
      <c r="M38" s="131"/>
      <c r="N38" s="126"/>
      <c r="O38" s="131"/>
      <c r="P38" s="131"/>
      <c r="Q38" s="131"/>
      <c r="R38" s="131"/>
      <c r="S38" s="126"/>
      <c r="T38" s="131"/>
      <c r="U38" s="131"/>
      <c r="V38" s="131"/>
      <c r="W38" s="131"/>
      <c r="X38" s="126"/>
      <c r="Y38" s="131"/>
    </row>
    <row r="39" spans="1:25" ht="15" customHeight="1" x14ac:dyDescent="0.25">
      <c r="A39" s="43">
        <v>33</v>
      </c>
      <c r="B39" s="75" t="s">
        <v>103</v>
      </c>
      <c r="C39" s="126">
        <v>-69906</v>
      </c>
      <c r="D39" s="126">
        <v>-121112</v>
      </c>
      <c r="E39" s="131">
        <v>-30739</v>
      </c>
      <c r="F39" s="131">
        <v>-28413</v>
      </c>
      <c r="G39" s="131">
        <v>-29319</v>
      </c>
      <c r="H39" s="131">
        <v>-20792</v>
      </c>
      <c r="I39" s="126">
        <v>-109263</v>
      </c>
      <c r="J39" s="131">
        <v>-31785</v>
      </c>
      <c r="K39" s="131">
        <v>-27263</v>
      </c>
      <c r="L39" s="131">
        <v>-29414</v>
      </c>
      <c r="M39" s="131">
        <v>-24556</v>
      </c>
      <c r="N39" s="126">
        <v>-113018</v>
      </c>
      <c r="O39" s="131">
        <v>-31037</v>
      </c>
      <c r="P39" s="131">
        <v>-25585</v>
      </c>
      <c r="Q39" s="131">
        <v>-26852</v>
      </c>
      <c r="R39" s="131">
        <v>-44594</v>
      </c>
      <c r="S39" s="126">
        <v>-128068</v>
      </c>
      <c r="T39" s="131">
        <v>-29657</v>
      </c>
      <c r="U39" s="131">
        <v>-40096</v>
      </c>
      <c r="V39" s="131">
        <v>-23773</v>
      </c>
      <c r="W39" s="131">
        <v>-45745</v>
      </c>
      <c r="X39" s="126">
        <v>-139271</v>
      </c>
      <c r="Y39" s="131">
        <v>-20005</v>
      </c>
    </row>
    <row r="40" spans="1:25" ht="15" customHeight="1" x14ac:dyDescent="0.25">
      <c r="A40" s="43">
        <v>34</v>
      </c>
      <c r="B40" s="75" t="s">
        <v>104</v>
      </c>
      <c r="C40" s="126">
        <v>-1385</v>
      </c>
      <c r="D40" s="126">
        <v>-1415</v>
      </c>
      <c r="E40" s="131">
        <v>-59</v>
      </c>
      <c r="F40" s="131">
        <v>-357</v>
      </c>
      <c r="G40" s="131">
        <v>-292</v>
      </c>
      <c r="H40" s="131">
        <v>-835</v>
      </c>
      <c r="I40" s="126">
        <v>-1543</v>
      </c>
      <c r="J40" s="131">
        <v>-356</v>
      </c>
      <c r="K40" s="131">
        <v>-1618</v>
      </c>
      <c r="L40" s="131">
        <v>-1854</v>
      </c>
      <c r="M40" s="131">
        <v>-2258</v>
      </c>
      <c r="N40" s="126">
        <v>-6086</v>
      </c>
      <c r="O40" s="131">
        <v>-2197</v>
      </c>
      <c r="P40" s="131">
        <v>-2308</v>
      </c>
      <c r="Q40" s="131">
        <v>-1507</v>
      </c>
      <c r="R40" s="131">
        <v>-5633</v>
      </c>
      <c r="S40" s="126">
        <v>-11645</v>
      </c>
      <c r="T40" s="131">
        <v>-1853</v>
      </c>
      <c r="U40" s="131">
        <v>-2765</v>
      </c>
      <c r="V40" s="131">
        <v>-2536</v>
      </c>
      <c r="W40" s="131">
        <v>-2653</v>
      </c>
      <c r="X40" s="126">
        <v>-9807</v>
      </c>
      <c r="Y40" s="131">
        <v>-2510</v>
      </c>
    </row>
    <row r="41" spans="1:25" ht="15" customHeight="1" x14ac:dyDescent="0.25">
      <c r="A41" s="43">
        <v>35</v>
      </c>
      <c r="B41" s="75" t="s">
        <v>105</v>
      </c>
      <c r="C41" s="126">
        <v>-14481</v>
      </c>
      <c r="D41" s="126">
        <v>0</v>
      </c>
      <c r="E41" s="131">
        <v>-3277</v>
      </c>
      <c r="F41" s="131">
        <v>0</v>
      </c>
      <c r="G41" s="131">
        <v>0</v>
      </c>
      <c r="H41" s="131">
        <v>0</v>
      </c>
      <c r="I41" s="126">
        <v>-3277</v>
      </c>
      <c r="J41" s="131">
        <v>0</v>
      </c>
      <c r="K41" s="131">
        <v>0</v>
      </c>
      <c r="L41" s="131">
        <v>0</v>
      </c>
      <c r="M41" s="131">
        <v>0</v>
      </c>
      <c r="N41" s="126">
        <v>0</v>
      </c>
      <c r="O41" s="131">
        <v>0</v>
      </c>
      <c r="P41" s="131">
        <v>-1989</v>
      </c>
      <c r="Q41" s="131">
        <v>0</v>
      </c>
      <c r="R41" s="131">
        <v>0</v>
      </c>
      <c r="S41" s="126">
        <v>-1989</v>
      </c>
      <c r="T41" s="131">
        <v>0</v>
      </c>
      <c r="U41" s="131">
        <v>-15046</v>
      </c>
      <c r="V41" s="131">
        <v>0</v>
      </c>
      <c r="W41" s="131">
        <v>0</v>
      </c>
      <c r="X41" s="126">
        <v>-15046</v>
      </c>
      <c r="Y41" s="131">
        <v>0</v>
      </c>
    </row>
    <row r="42" spans="1:25" ht="15" customHeight="1" thickBot="1" x14ac:dyDescent="0.3">
      <c r="A42" s="43">
        <v>36</v>
      </c>
      <c r="B42" s="75" t="s">
        <v>137</v>
      </c>
      <c r="C42" s="126">
        <v>-21043</v>
      </c>
      <c r="D42" s="126">
        <v>-45607</v>
      </c>
      <c r="E42" s="131">
        <v>-58632</v>
      </c>
      <c r="F42" s="131">
        <v>-20434</v>
      </c>
      <c r="G42" s="131">
        <v>-25739</v>
      </c>
      <c r="H42" s="131">
        <v>-13914</v>
      </c>
      <c r="I42" s="126">
        <v>-118719</v>
      </c>
      <c r="J42" s="131">
        <v>-25029</v>
      </c>
      <c r="K42" s="131">
        <v>-12428</v>
      </c>
      <c r="L42" s="131">
        <v>-8338</v>
      </c>
      <c r="M42" s="131">
        <v>-10396</v>
      </c>
      <c r="N42" s="126">
        <v>-56191</v>
      </c>
      <c r="O42" s="131">
        <v>-14331</v>
      </c>
      <c r="P42" s="131">
        <v>-10544</v>
      </c>
      <c r="Q42" s="131">
        <v>-9875</v>
      </c>
      <c r="R42" s="131">
        <v>-1026</v>
      </c>
      <c r="S42" s="126">
        <v>-35776</v>
      </c>
      <c r="T42" s="131">
        <v>-44071</v>
      </c>
      <c r="U42" s="131">
        <v>-19647</v>
      </c>
      <c r="V42" s="131">
        <v>-22098</v>
      </c>
      <c r="W42" s="131">
        <v>-18736</v>
      </c>
      <c r="X42" s="126">
        <v>-104552</v>
      </c>
      <c r="Y42" s="131">
        <v>-58362</v>
      </c>
    </row>
    <row r="43" spans="1:25" ht="15" customHeight="1" thickTop="1" x14ac:dyDescent="0.25">
      <c r="A43" s="43">
        <v>37</v>
      </c>
      <c r="B43" s="77" t="s">
        <v>106</v>
      </c>
      <c r="C43" s="128">
        <v>291700</v>
      </c>
      <c r="D43" s="128">
        <v>492984.21717000002</v>
      </c>
      <c r="E43" s="133">
        <v>-22562.006118140765</v>
      </c>
      <c r="F43" s="133">
        <v>169413</v>
      </c>
      <c r="G43" s="133">
        <v>14416</v>
      </c>
      <c r="H43" s="133">
        <v>107696.00611814077</v>
      </c>
      <c r="I43" s="128">
        <v>268963</v>
      </c>
      <c r="J43" s="133">
        <v>-54599</v>
      </c>
      <c r="K43" s="133">
        <v>96803</v>
      </c>
      <c r="L43" s="133">
        <v>100342</v>
      </c>
      <c r="M43" s="133">
        <v>113652</v>
      </c>
      <c r="N43" s="128">
        <v>256198</v>
      </c>
      <c r="O43" s="133">
        <v>-85636</v>
      </c>
      <c r="P43" s="133">
        <v>81322</v>
      </c>
      <c r="Q43" s="133">
        <v>111917</v>
      </c>
      <c r="R43" s="133">
        <v>243782</v>
      </c>
      <c r="S43" s="128">
        <v>351385</v>
      </c>
      <c r="T43" s="133">
        <v>-184669</v>
      </c>
      <c r="U43" s="133">
        <v>99936</v>
      </c>
      <c r="V43" s="133">
        <v>167471</v>
      </c>
      <c r="W43" s="133">
        <v>280822</v>
      </c>
      <c r="X43" s="128">
        <v>363560</v>
      </c>
      <c r="Y43" s="133">
        <v>-55588</v>
      </c>
    </row>
    <row r="44" spans="1:25" ht="8.1" customHeight="1" x14ac:dyDescent="0.25">
      <c r="B44" s="78"/>
      <c r="C44" s="126"/>
      <c r="D44" s="126"/>
      <c r="E44" s="131"/>
      <c r="F44" s="131"/>
      <c r="G44" s="131"/>
      <c r="H44" s="131"/>
      <c r="I44" s="126"/>
      <c r="J44" s="131"/>
      <c r="K44" s="131"/>
      <c r="L44" s="131"/>
      <c r="M44" s="131"/>
      <c r="N44" s="126"/>
      <c r="O44" s="131"/>
      <c r="P44" s="131"/>
      <c r="Q44" s="131"/>
      <c r="R44" s="131"/>
      <c r="S44" s="126"/>
      <c r="T44" s="131"/>
      <c r="U44" s="131"/>
      <c r="V44" s="131"/>
      <c r="W44" s="131"/>
      <c r="X44" s="126"/>
      <c r="Y44" s="131"/>
    </row>
    <row r="45" spans="1:25" ht="15" customHeight="1" x14ac:dyDescent="0.25">
      <c r="A45" s="43">
        <v>39</v>
      </c>
      <c r="B45" s="72" t="s">
        <v>107</v>
      </c>
      <c r="C45" s="126"/>
      <c r="D45" s="126"/>
      <c r="E45" s="131"/>
      <c r="F45" s="131"/>
      <c r="G45" s="131"/>
      <c r="H45" s="131"/>
      <c r="I45" s="126"/>
      <c r="J45" s="131"/>
      <c r="K45" s="131"/>
      <c r="L45" s="131"/>
      <c r="M45" s="131"/>
      <c r="N45" s="126"/>
      <c r="O45" s="131"/>
      <c r="P45" s="131"/>
      <c r="Q45" s="131"/>
      <c r="R45" s="131"/>
      <c r="S45" s="126"/>
      <c r="T45" s="131"/>
      <c r="U45" s="131"/>
      <c r="V45" s="131"/>
      <c r="W45" s="131"/>
      <c r="X45" s="126"/>
      <c r="Y45" s="131"/>
    </row>
    <row r="46" spans="1:25" ht="15" customHeight="1" x14ac:dyDescent="0.25">
      <c r="A46" s="43">
        <v>40</v>
      </c>
      <c r="B46" s="75" t="s">
        <v>134</v>
      </c>
      <c r="C46" s="126">
        <v>-323688</v>
      </c>
      <c r="D46" s="126">
        <v>-485204</v>
      </c>
      <c r="E46" s="131">
        <v>-83273</v>
      </c>
      <c r="F46" s="131">
        <v>-98486</v>
      </c>
      <c r="G46" s="131">
        <v>-85078</v>
      </c>
      <c r="H46" s="131">
        <v>-115631</v>
      </c>
      <c r="I46" s="126">
        <v>-382468</v>
      </c>
      <c r="J46" s="131">
        <v>-56514</v>
      </c>
      <c r="K46" s="131">
        <v>-59991</v>
      </c>
      <c r="L46" s="131">
        <v>-82845</v>
      </c>
      <c r="M46" s="131">
        <v>-110800</v>
      </c>
      <c r="N46" s="126">
        <v>-310150</v>
      </c>
      <c r="O46" s="131">
        <v>-74408</v>
      </c>
      <c r="P46" s="131">
        <v>-64039</v>
      </c>
      <c r="Q46" s="131">
        <v>-53437</v>
      </c>
      <c r="R46" s="131">
        <v>-67126</v>
      </c>
      <c r="S46" s="126">
        <v>-259010</v>
      </c>
      <c r="T46" s="131">
        <v>-50454</v>
      </c>
      <c r="U46" s="131">
        <v>-86538</v>
      </c>
      <c r="V46" s="131">
        <v>-89963</v>
      </c>
      <c r="W46" s="131">
        <v>-124914</v>
      </c>
      <c r="X46" s="126">
        <v>-351869</v>
      </c>
      <c r="Y46" s="131">
        <v>-71719</v>
      </c>
    </row>
    <row r="47" spans="1:25" ht="15" customHeight="1" x14ac:dyDescent="0.25">
      <c r="A47" s="43">
        <v>41</v>
      </c>
      <c r="B47" s="75" t="s">
        <v>135</v>
      </c>
      <c r="C47" s="126">
        <v>0</v>
      </c>
      <c r="D47" s="126">
        <v>0</v>
      </c>
      <c r="E47" s="131">
        <v>-194</v>
      </c>
      <c r="F47" s="131">
        <v>0</v>
      </c>
      <c r="G47" s="131">
        <v>-4572</v>
      </c>
      <c r="H47" s="131">
        <v>171</v>
      </c>
      <c r="I47" s="126">
        <v>-4595</v>
      </c>
      <c r="J47" s="131">
        <v>0</v>
      </c>
      <c r="K47" s="131">
        <v>-85</v>
      </c>
      <c r="L47" s="131">
        <v>-1421</v>
      </c>
      <c r="M47" s="131">
        <v>-1581</v>
      </c>
      <c r="N47" s="126">
        <v>-3087</v>
      </c>
      <c r="O47" s="131">
        <v>-879</v>
      </c>
      <c r="P47" s="131">
        <v>-2553</v>
      </c>
      <c r="Q47" s="131">
        <v>-1488</v>
      </c>
      <c r="R47" s="131">
        <v>-828</v>
      </c>
      <c r="S47" s="126">
        <v>-5748</v>
      </c>
      <c r="T47" s="131">
        <v>-278</v>
      </c>
      <c r="U47" s="131">
        <v>-719</v>
      </c>
      <c r="V47" s="131">
        <v>-609</v>
      </c>
      <c r="W47" s="131">
        <v>-388</v>
      </c>
      <c r="X47" s="126">
        <v>-1994</v>
      </c>
      <c r="Y47" s="131">
        <v>-23</v>
      </c>
    </row>
    <row r="48" spans="1:25" ht="15" customHeight="1" x14ac:dyDescent="0.25">
      <c r="A48" s="43">
        <v>42</v>
      </c>
      <c r="B48" s="75" t="s">
        <v>108</v>
      </c>
      <c r="C48" s="126">
        <v>-47522</v>
      </c>
      <c r="D48" s="126">
        <v>20076</v>
      </c>
      <c r="E48" s="131">
        <v>2006</v>
      </c>
      <c r="F48" s="131">
        <v>-3231</v>
      </c>
      <c r="G48" s="131">
        <v>12749</v>
      </c>
      <c r="H48" s="131">
        <v>-877</v>
      </c>
      <c r="I48" s="126">
        <v>10647</v>
      </c>
      <c r="J48" s="131">
        <v>9442</v>
      </c>
      <c r="K48" s="131">
        <v>-4928</v>
      </c>
      <c r="L48" s="131">
        <v>15454</v>
      </c>
      <c r="M48" s="131">
        <v>-412</v>
      </c>
      <c r="N48" s="126">
        <v>19556</v>
      </c>
      <c r="O48" s="131">
        <v>1513</v>
      </c>
      <c r="P48" s="131">
        <v>398</v>
      </c>
      <c r="Q48" s="131">
        <v>4231</v>
      </c>
      <c r="R48" s="131">
        <v>-6805</v>
      </c>
      <c r="S48" s="126">
        <v>-663</v>
      </c>
      <c r="T48" s="131">
        <v>17752</v>
      </c>
      <c r="U48" s="131">
        <v>5274</v>
      </c>
      <c r="V48" s="131">
        <v>2606</v>
      </c>
      <c r="W48" s="131">
        <v>3084</v>
      </c>
      <c r="X48" s="126">
        <v>28716</v>
      </c>
      <c r="Y48" s="131">
        <v>1812</v>
      </c>
    </row>
    <row r="49" spans="1:25" ht="15" customHeight="1" x14ac:dyDescent="0.25">
      <c r="A49" s="43">
        <v>43</v>
      </c>
      <c r="B49" s="75" t="s">
        <v>240</v>
      </c>
      <c r="C49" s="126">
        <v>0</v>
      </c>
      <c r="D49" s="126">
        <v>0</v>
      </c>
      <c r="E49" s="131">
        <v>0</v>
      </c>
      <c r="F49" s="131">
        <v>0</v>
      </c>
      <c r="G49" s="131">
        <v>0</v>
      </c>
      <c r="H49" s="131">
        <v>0</v>
      </c>
      <c r="I49" s="126">
        <v>0</v>
      </c>
      <c r="J49" s="131">
        <v>0</v>
      </c>
      <c r="K49" s="131">
        <v>0</v>
      </c>
      <c r="L49" s="131">
        <v>0</v>
      </c>
      <c r="M49" s="131">
        <v>0</v>
      </c>
      <c r="N49" s="126">
        <v>0</v>
      </c>
      <c r="O49" s="131">
        <v>0</v>
      </c>
      <c r="P49" s="131">
        <v>0</v>
      </c>
      <c r="Q49" s="131">
        <v>0</v>
      </c>
      <c r="R49" s="131">
        <v>0</v>
      </c>
      <c r="S49" s="126">
        <v>0</v>
      </c>
      <c r="T49" s="131">
        <v>997</v>
      </c>
      <c r="U49" s="131">
        <v>0</v>
      </c>
      <c r="V49" s="131">
        <v>0</v>
      </c>
      <c r="W49" s="131">
        <v>0</v>
      </c>
      <c r="X49" s="126">
        <v>997</v>
      </c>
      <c r="Y49" s="131">
        <v>0</v>
      </c>
    </row>
    <row r="50" spans="1:25" ht="15" customHeight="1" x14ac:dyDescent="0.25">
      <c r="A50" s="43">
        <v>44</v>
      </c>
      <c r="B50" s="75" t="s">
        <v>136</v>
      </c>
      <c r="C50" s="126">
        <v>2014</v>
      </c>
      <c r="D50" s="126">
        <v>2210</v>
      </c>
      <c r="E50" s="131">
        <v>212</v>
      </c>
      <c r="F50" s="131">
        <v>183</v>
      </c>
      <c r="G50" s="131">
        <v>10</v>
      </c>
      <c r="H50" s="131">
        <v>346</v>
      </c>
      <c r="I50" s="126">
        <v>751</v>
      </c>
      <c r="J50" s="131">
        <v>0</v>
      </c>
      <c r="K50" s="131">
        <v>365</v>
      </c>
      <c r="L50" s="131">
        <v>-165</v>
      </c>
      <c r="M50" s="131">
        <v>1029</v>
      </c>
      <c r="N50" s="126">
        <v>1229</v>
      </c>
      <c r="O50" s="131">
        <v>71</v>
      </c>
      <c r="P50" s="131">
        <v>41</v>
      </c>
      <c r="Q50" s="131">
        <v>419</v>
      </c>
      <c r="R50" s="131">
        <v>207</v>
      </c>
      <c r="S50" s="126">
        <v>738</v>
      </c>
      <c r="T50" s="131">
        <v>221</v>
      </c>
      <c r="U50" s="131">
        <v>794</v>
      </c>
      <c r="V50" s="131">
        <v>310</v>
      </c>
      <c r="W50" s="131">
        <v>342</v>
      </c>
      <c r="X50" s="126">
        <v>1667</v>
      </c>
      <c r="Y50" s="131">
        <v>131</v>
      </c>
    </row>
    <row r="51" spans="1:25" ht="15" customHeight="1" x14ac:dyDescent="0.25">
      <c r="A51" s="43">
        <v>45</v>
      </c>
      <c r="B51" s="75" t="s">
        <v>253</v>
      </c>
      <c r="C51" s="126">
        <v>0</v>
      </c>
      <c r="D51" s="126">
        <v>0</v>
      </c>
      <c r="E51" s="131">
        <v>0</v>
      </c>
      <c r="F51" s="131">
        <v>0</v>
      </c>
      <c r="G51" s="131">
        <v>0</v>
      </c>
      <c r="H51" s="131">
        <v>0</v>
      </c>
      <c r="I51" s="126">
        <v>0</v>
      </c>
      <c r="J51" s="131">
        <v>0</v>
      </c>
      <c r="K51" s="131">
        <v>0</v>
      </c>
      <c r="L51" s="131">
        <v>0</v>
      </c>
      <c r="M51" s="131">
        <v>0</v>
      </c>
      <c r="N51" s="126">
        <v>0</v>
      </c>
      <c r="O51" s="131">
        <v>0</v>
      </c>
      <c r="P51" s="131">
        <v>0</v>
      </c>
      <c r="Q51" s="131">
        <v>0</v>
      </c>
      <c r="R51" s="131">
        <v>2078</v>
      </c>
      <c r="S51" s="126">
        <v>2078</v>
      </c>
      <c r="T51" s="131">
        <v>0</v>
      </c>
      <c r="U51" s="131">
        <v>0</v>
      </c>
      <c r="V51" s="131">
        <v>0</v>
      </c>
      <c r="W51" s="131">
        <v>3000</v>
      </c>
      <c r="X51" s="126">
        <v>3000</v>
      </c>
      <c r="Y51" s="131">
        <v>0</v>
      </c>
    </row>
    <row r="52" spans="1:25" ht="15" customHeight="1" x14ac:dyDescent="0.25">
      <c r="A52" s="43">
        <v>46</v>
      </c>
      <c r="B52" s="75" t="s">
        <v>189</v>
      </c>
      <c r="C52" s="126">
        <v>0</v>
      </c>
      <c r="D52" s="126">
        <v>0</v>
      </c>
      <c r="E52" s="131">
        <v>0</v>
      </c>
      <c r="F52" s="131">
        <v>0</v>
      </c>
      <c r="G52" s="131">
        <v>0</v>
      </c>
      <c r="H52" s="131">
        <v>7867</v>
      </c>
      <c r="I52" s="126">
        <v>7867</v>
      </c>
      <c r="J52" s="131">
        <v>0</v>
      </c>
      <c r="K52" s="131">
        <v>6533</v>
      </c>
      <c r="L52" s="131">
        <v>9199</v>
      </c>
      <c r="M52" s="131">
        <v>6368</v>
      </c>
      <c r="N52" s="126">
        <v>22100</v>
      </c>
      <c r="O52" s="131">
        <v>0</v>
      </c>
      <c r="P52" s="131">
        <v>9683</v>
      </c>
      <c r="Q52" s="131">
        <v>6475</v>
      </c>
      <c r="R52" s="131">
        <v>9027</v>
      </c>
      <c r="S52" s="126">
        <v>25185</v>
      </c>
      <c r="T52" s="131">
        <v>0</v>
      </c>
      <c r="U52" s="131">
        <v>10099</v>
      </c>
      <c r="V52" s="131">
        <v>6061</v>
      </c>
      <c r="W52" s="131">
        <v>7675</v>
      </c>
      <c r="X52" s="126">
        <v>23835</v>
      </c>
      <c r="Y52" s="131">
        <v>0</v>
      </c>
    </row>
    <row r="53" spans="1:25" ht="15" customHeight="1" x14ac:dyDescent="0.25">
      <c r="A53" s="43">
        <v>47</v>
      </c>
      <c r="B53" s="75" t="s">
        <v>125</v>
      </c>
      <c r="C53" s="126">
        <v>0</v>
      </c>
      <c r="D53" s="126">
        <v>-6356</v>
      </c>
      <c r="E53" s="131">
        <v>0</v>
      </c>
      <c r="F53" s="131">
        <v>-7000</v>
      </c>
      <c r="G53" s="131">
        <v>0</v>
      </c>
      <c r="H53" s="131">
        <v>0</v>
      </c>
      <c r="I53" s="126">
        <v>-7000</v>
      </c>
      <c r="J53" s="131">
        <v>0</v>
      </c>
      <c r="K53" s="131">
        <v>0</v>
      </c>
      <c r="L53" s="131">
        <v>0</v>
      </c>
      <c r="M53" s="131">
        <v>0</v>
      </c>
      <c r="N53" s="126">
        <v>0</v>
      </c>
      <c r="O53" s="131">
        <v>0</v>
      </c>
      <c r="P53" s="131">
        <v>0</v>
      </c>
      <c r="Q53" s="131">
        <v>0</v>
      </c>
      <c r="R53" s="131">
        <v>-700</v>
      </c>
      <c r="S53" s="126">
        <v>-700</v>
      </c>
      <c r="T53" s="131">
        <v>0</v>
      </c>
      <c r="U53" s="131">
        <v>0</v>
      </c>
      <c r="V53" s="131">
        <v>0</v>
      </c>
      <c r="W53" s="131">
        <v>0</v>
      </c>
      <c r="X53" s="126">
        <v>0</v>
      </c>
      <c r="Y53" s="131">
        <v>0</v>
      </c>
    </row>
    <row r="54" spans="1:25" ht="15" customHeight="1" thickBot="1" x14ac:dyDescent="0.3">
      <c r="A54" s="43">
        <v>48</v>
      </c>
      <c r="B54" s="75" t="s">
        <v>235</v>
      </c>
      <c r="C54" s="126">
        <v>0</v>
      </c>
      <c r="D54" s="126">
        <v>0</v>
      </c>
      <c r="E54" s="131">
        <v>0</v>
      </c>
      <c r="F54" s="131">
        <v>0</v>
      </c>
      <c r="G54" s="131">
        <v>0</v>
      </c>
      <c r="H54" s="131">
        <v>-4136</v>
      </c>
      <c r="I54" s="126">
        <v>-4136</v>
      </c>
      <c r="J54" s="131">
        <v>0</v>
      </c>
      <c r="K54" s="131">
        <v>0</v>
      </c>
      <c r="L54" s="131">
        <v>0</v>
      </c>
      <c r="M54" s="131">
        <v>0</v>
      </c>
      <c r="N54" s="126">
        <v>0</v>
      </c>
      <c r="O54" s="131">
        <v>0</v>
      </c>
      <c r="P54" s="131">
        <v>0</v>
      </c>
      <c r="Q54" s="131">
        <v>0</v>
      </c>
      <c r="R54" s="131">
        <v>0</v>
      </c>
      <c r="S54" s="126">
        <v>0</v>
      </c>
      <c r="T54" s="131">
        <v>0</v>
      </c>
      <c r="U54" s="131">
        <v>0</v>
      </c>
      <c r="V54" s="131">
        <v>0</v>
      </c>
      <c r="W54" s="131">
        <v>0</v>
      </c>
      <c r="X54" s="126">
        <v>0</v>
      </c>
      <c r="Y54" s="131">
        <v>0</v>
      </c>
    </row>
    <row r="55" spans="1:25" ht="15" customHeight="1" thickTop="1" x14ac:dyDescent="0.25">
      <c r="A55" s="43">
        <v>49</v>
      </c>
      <c r="B55" s="77" t="s">
        <v>109</v>
      </c>
      <c r="C55" s="128">
        <v>-369196</v>
      </c>
      <c r="D55" s="128">
        <v>-469274</v>
      </c>
      <c r="E55" s="133">
        <v>-81249</v>
      </c>
      <c r="F55" s="133">
        <v>-108534</v>
      </c>
      <c r="G55" s="133">
        <v>-76891</v>
      </c>
      <c r="H55" s="133">
        <v>-112260</v>
      </c>
      <c r="I55" s="128">
        <v>-378934</v>
      </c>
      <c r="J55" s="133">
        <v>-47072</v>
      </c>
      <c r="K55" s="133">
        <v>-58106</v>
      </c>
      <c r="L55" s="133">
        <v>-59778</v>
      </c>
      <c r="M55" s="133">
        <v>-105396</v>
      </c>
      <c r="N55" s="128">
        <v>-270352</v>
      </c>
      <c r="O55" s="133">
        <v>-73703</v>
      </c>
      <c r="P55" s="133">
        <v>-56470</v>
      </c>
      <c r="Q55" s="133">
        <v>-43800</v>
      </c>
      <c r="R55" s="133">
        <v>-64147</v>
      </c>
      <c r="S55" s="128">
        <v>-238120</v>
      </c>
      <c r="T55" s="133">
        <v>-31762</v>
      </c>
      <c r="U55" s="133">
        <v>-71090</v>
      </c>
      <c r="V55" s="133">
        <v>-81595</v>
      </c>
      <c r="W55" s="133">
        <v>-111201</v>
      </c>
      <c r="X55" s="128">
        <v>-295648</v>
      </c>
      <c r="Y55" s="133">
        <v>-69799</v>
      </c>
    </row>
    <row r="56" spans="1:25" ht="8.1" customHeight="1" x14ac:dyDescent="0.25">
      <c r="A56" s="43">
        <v>45</v>
      </c>
      <c r="B56" s="78"/>
      <c r="C56" s="126"/>
      <c r="D56" s="126"/>
      <c r="E56" s="131"/>
      <c r="F56" s="131"/>
      <c r="G56" s="131"/>
      <c r="H56" s="131"/>
      <c r="I56" s="126"/>
      <c r="J56" s="131"/>
      <c r="K56" s="131"/>
      <c r="L56" s="131"/>
      <c r="M56" s="131"/>
      <c r="N56" s="126"/>
      <c r="O56" s="131"/>
      <c r="P56" s="131"/>
      <c r="Q56" s="131"/>
      <c r="R56" s="131"/>
      <c r="S56" s="126"/>
      <c r="T56" s="131"/>
      <c r="U56" s="131"/>
      <c r="V56" s="131"/>
      <c r="W56" s="131"/>
      <c r="X56" s="126"/>
      <c r="Y56" s="131"/>
    </row>
    <row r="57" spans="1:25" ht="15" customHeight="1" x14ac:dyDescent="0.25">
      <c r="A57" s="43">
        <v>51</v>
      </c>
      <c r="B57" s="72" t="s">
        <v>110</v>
      </c>
      <c r="C57" s="126"/>
      <c r="D57" s="126"/>
      <c r="E57" s="131"/>
      <c r="F57" s="131"/>
      <c r="G57" s="131"/>
      <c r="H57" s="131"/>
      <c r="I57" s="126"/>
      <c r="J57" s="131"/>
      <c r="K57" s="131"/>
      <c r="L57" s="131"/>
      <c r="M57" s="131"/>
      <c r="N57" s="126"/>
      <c r="O57" s="131"/>
      <c r="P57" s="131"/>
      <c r="Q57" s="131"/>
      <c r="R57" s="131"/>
      <c r="S57" s="126"/>
      <c r="T57" s="131"/>
      <c r="U57" s="131"/>
      <c r="V57" s="131"/>
      <c r="W57" s="131"/>
      <c r="X57" s="126"/>
      <c r="Y57" s="131"/>
    </row>
    <row r="58" spans="1:25" ht="15" customHeight="1" x14ac:dyDescent="0.25">
      <c r="A58" s="43">
        <v>52</v>
      </c>
      <c r="B58" s="75" t="s">
        <v>111</v>
      </c>
      <c r="C58" s="126"/>
      <c r="D58" s="126"/>
      <c r="E58" s="131"/>
      <c r="F58" s="131"/>
      <c r="G58" s="131"/>
      <c r="H58" s="131"/>
      <c r="I58" s="126"/>
      <c r="J58" s="131"/>
      <c r="K58" s="131"/>
      <c r="L58" s="131"/>
      <c r="M58" s="131"/>
      <c r="N58" s="126"/>
      <c r="O58" s="131"/>
      <c r="P58" s="131"/>
      <c r="Q58" s="131"/>
      <c r="R58" s="131"/>
      <c r="S58" s="126"/>
      <c r="T58" s="131"/>
      <c r="U58" s="131"/>
      <c r="V58" s="131"/>
      <c r="W58" s="131"/>
      <c r="X58" s="126"/>
      <c r="Y58" s="131"/>
    </row>
    <row r="59" spans="1:25" ht="15" customHeight="1" x14ac:dyDescent="0.25">
      <c r="A59" s="43">
        <v>53</v>
      </c>
      <c r="B59" s="75" t="s">
        <v>112</v>
      </c>
      <c r="C59" s="126"/>
      <c r="D59" s="126"/>
      <c r="E59" s="131"/>
      <c r="F59" s="131"/>
      <c r="G59" s="131"/>
      <c r="H59" s="131"/>
      <c r="I59" s="126"/>
      <c r="J59" s="131"/>
      <c r="K59" s="131"/>
      <c r="L59" s="131"/>
      <c r="M59" s="131"/>
      <c r="N59" s="126"/>
      <c r="O59" s="131"/>
      <c r="P59" s="131"/>
      <c r="Q59" s="131"/>
      <c r="R59" s="131"/>
      <c r="S59" s="126"/>
      <c r="T59" s="131"/>
      <c r="U59" s="131"/>
      <c r="V59" s="131"/>
      <c r="W59" s="131"/>
      <c r="X59" s="126"/>
      <c r="Y59" s="131"/>
    </row>
    <row r="60" spans="1:25" ht="15" customHeight="1" x14ac:dyDescent="0.25">
      <c r="A60" s="43">
        <v>54</v>
      </c>
      <c r="B60" s="75" t="s">
        <v>250</v>
      </c>
      <c r="C60" s="126"/>
      <c r="D60" s="126"/>
      <c r="E60" s="131"/>
      <c r="F60" s="131"/>
      <c r="G60" s="131"/>
      <c r="H60" s="131"/>
      <c r="I60" s="126"/>
      <c r="J60" s="131"/>
      <c r="K60" s="131"/>
      <c r="L60" s="131"/>
      <c r="M60" s="131"/>
      <c r="N60" s="126"/>
      <c r="O60" s="131"/>
      <c r="P60" s="131"/>
      <c r="Q60" s="131"/>
      <c r="R60" s="131"/>
      <c r="S60" s="126"/>
      <c r="T60" s="131"/>
      <c r="U60" s="131"/>
      <c r="V60" s="131"/>
      <c r="W60" s="131"/>
      <c r="X60" s="126"/>
      <c r="Y60" s="131"/>
    </row>
    <row r="61" spans="1:25" ht="15" customHeight="1" x14ac:dyDescent="0.25">
      <c r="A61" s="43">
        <v>55</v>
      </c>
      <c r="B61" s="75" t="s">
        <v>113</v>
      </c>
      <c r="C61" s="126">
        <v>-9100</v>
      </c>
      <c r="D61" s="126">
        <v>-9827</v>
      </c>
      <c r="E61" s="131">
        <v>-2002</v>
      </c>
      <c r="F61" s="131">
        <v>-1994</v>
      </c>
      <c r="G61" s="131">
        <v>-8650</v>
      </c>
      <c r="H61" s="131">
        <v>-6778</v>
      </c>
      <c r="I61" s="126">
        <v>-19424</v>
      </c>
      <c r="J61" s="131">
        <v>-2012</v>
      </c>
      <c r="K61" s="131">
        <v>-3185</v>
      </c>
      <c r="L61" s="131">
        <v>-3803</v>
      </c>
      <c r="M61" s="131">
        <v>-6170</v>
      </c>
      <c r="N61" s="126">
        <v>-15170</v>
      </c>
      <c r="O61" s="131">
        <v>-5145</v>
      </c>
      <c r="P61" s="131">
        <v>-5325</v>
      </c>
      <c r="Q61" s="131">
        <v>-5048</v>
      </c>
      <c r="R61" s="131">
        <v>-16538</v>
      </c>
      <c r="S61" s="126">
        <v>-32056</v>
      </c>
      <c r="T61" s="131">
        <v>-8577</v>
      </c>
      <c r="U61" s="131">
        <v>-11335</v>
      </c>
      <c r="V61" s="131">
        <v>-11690</v>
      </c>
      <c r="W61" s="131">
        <v>-12014</v>
      </c>
      <c r="X61" s="126">
        <v>-43616</v>
      </c>
      <c r="Y61" s="131">
        <v>-13055</v>
      </c>
    </row>
    <row r="62" spans="1:25" ht="15" customHeight="1" x14ac:dyDescent="0.25">
      <c r="A62" s="43">
        <v>56</v>
      </c>
      <c r="B62" s="75" t="s">
        <v>114</v>
      </c>
      <c r="C62" s="126">
        <v>-55964</v>
      </c>
      <c r="D62" s="126">
        <v>-52344</v>
      </c>
      <c r="E62" s="131">
        <v>-43874</v>
      </c>
      <c r="F62" s="131">
        <v>-8930</v>
      </c>
      <c r="G62" s="131">
        <v>-2996</v>
      </c>
      <c r="H62" s="131">
        <v>-12666</v>
      </c>
      <c r="I62" s="126">
        <v>-68466</v>
      </c>
      <c r="J62" s="131">
        <v>0</v>
      </c>
      <c r="K62" s="131">
        <v>0</v>
      </c>
      <c r="L62" s="131">
        <v>-13281</v>
      </c>
      <c r="M62" s="131">
        <v>-10432</v>
      </c>
      <c r="N62" s="126">
        <v>-23713</v>
      </c>
      <c r="O62" s="131">
        <v>-94</v>
      </c>
      <c r="P62" s="131">
        <v>-4334</v>
      </c>
      <c r="Q62" s="131">
        <v>-6891</v>
      </c>
      <c r="R62" s="131">
        <v>-4210</v>
      </c>
      <c r="S62" s="126">
        <v>-15529</v>
      </c>
      <c r="T62" s="131">
        <v>-329</v>
      </c>
      <c r="U62" s="131">
        <v>-12859</v>
      </c>
      <c r="V62" s="131">
        <v>-15585</v>
      </c>
      <c r="W62" s="131">
        <v>-5494</v>
      </c>
      <c r="X62" s="126">
        <v>-34267</v>
      </c>
      <c r="Y62" s="131">
        <v>-25324</v>
      </c>
    </row>
    <row r="63" spans="1:25" ht="15" customHeight="1" x14ac:dyDescent="0.25">
      <c r="A63" s="43">
        <v>57</v>
      </c>
      <c r="B63" s="75" t="s">
        <v>128</v>
      </c>
      <c r="C63" s="126">
        <v>0</v>
      </c>
      <c r="D63" s="126">
        <v>-90512</v>
      </c>
      <c r="E63" s="131">
        <v>0</v>
      </c>
      <c r="F63" s="131">
        <v>0</v>
      </c>
      <c r="G63" s="131">
        <v>0</v>
      </c>
      <c r="H63" s="131">
        <v>0</v>
      </c>
      <c r="I63" s="126">
        <v>0</v>
      </c>
      <c r="J63" s="131">
        <v>0</v>
      </c>
      <c r="K63" s="131">
        <v>0</v>
      </c>
      <c r="L63" s="131">
        <v>0</v>
      </c>
      <c r="M63" s="131">
        <v>0</v>
      </c>
      <c r="N63" s="126">
        <v>0</v>
      </c>
      <c r="O63" s="131">
        <v>0</v>
      </c>
      <c r="P63" s="131">
        <v>0</v>
      </c>
      <c r="Q63" s="131">
        <v>0</v>
      </c>
      <c r="R63" s="131">
        <v>0</v>
      </c>
      <c r="S63" s="126">
        <v>0</v>
      </c>
      <c r="T63" s="131">
        <v>0</v>
      </c>
      <c r="U63" s="131">
        <v>0</v>
      </c>
      <c r="V63" s="131">
        <v>0</v>
      </c>
      <c r="W63" s="131">
        <v>0</v>
      </c>
      <c r="X63" s="126">
        <v>0</v>
      </c>
      <c r="Y63" s="131">
        <v>0</v>
      </c>
    </row>
    <row r="64" spans="1:25" ht="15" customHeight="1" x14ac:dyDescent="0.25">
      <c r="A64" s="43">
        <v>58</v>
      </c>
      <c r="B64" s="75" t="s">
        <v>129</v>
      </c>
      <c r="C64" s="126">
        <v>-214530</v>
      </c>
      <c r="D64" s="126">
        <v>0</v>
      </c>
      <c r="E64" s="131">
        <v>-128470</v>
      </c>
      <c r="F64" s="131">
        <v>0</v>
      </c>
      <c r="G64" s="131">
        <v>0</v>
      </c>
      <c r="H64" s="131">
        <v>0</v>
      </c>
      <c r="I64" s="126">
        <v>-128470</v>
      </c>
      <c r="J64" s="131">
        <v>0</v>
      </c>
      <c r="K64" s="131">
        <v>0</v>
      </c>
      <c r="L64" s="131">
        <v>0</v>
      </c>
      <c r="M64" s="131">
        <v>0</v>
      </c>
      <c r="N64" s="126">
        <v>0</v>
      </c>
      <c r="O64" s="131">
        <v>0</v>
      </c>
      <c r="P64" s="131">
        <v>0</v>
      </c>
      <c r="Q64" s="131">
        <v>0</v>
      </c>
      <c r="R64" s="131">
        <v>0</v>
      </c>
      <c r="S64" s="126">
        <v>0</v>
      </c>
      <c r="T64" s="131">
        <v>0</v>
      </c>
      <c r="U64" s="131">
        <v>0</v>
      </c>
      <c r="V64" s="131">
        <v>0</v>
      </c>
      <c r="W64" s="131">
        <v>0</v>
      </c>
      <c r="X64" s="126">
        <v>0</v>
      </c>
      <c r="Y64" s="131">
        <v>0</v>
      </c>
    </row>
    <row r="65" spans="1:25" ht="15" customHeight="1" x14ac:dyDescent="0.25">
      <c r="A65" s="43">
        <v>59</v>
      </c>
      <c r="B65" s="75" t="s">
        <v>130</v>
      </c>
      <c r="C65" s="126">
        <v>0</v>
      </c>
      <c r="D65" s="126">
        <v>0</v>
      </c>
      <c r="E65" s="131">
        <v>-6126</v>
      </c>
      <c r="F65" s="131">
        <v>0</v>
      </c>
      <c r="G65" s="131">
        <v>0</v>
      </c>
      <c r="H65" s="131">
        <v>0</v>
      </c>
      <c r="I65" s="126">
        <v>-6126</v>
      </c>
      <c r="J65" s="131">
        <v>-25000</v>
      </c>
      <c r="K65" s="131">
        <v>0</v>
      </c>
      <c r="L65" s="131">
        <v>0</v>
      </c>
      <c r="M65" s="131">
        <v>0</v>
      </c>
      <c r="N65" s="126">
        <v>-25000</v>
      </c>
      <c r="O65" s="131">
        <v>0</v>
      </c>
      <c r="P65" s="131">
        <v>0</v>
      </c>
      <c r="Q65" s="131">
        <v>0</v>
      </c>
      <c r="R65" s="131">
        <v>0</v>
      </c>
      <c r="S65" s="126">
        <v>0</v>
      </c>
      <c r="T65" s="131">
        <v>0</v>
      </c>
      <c r="U65" s="131">
        <v>-13400</v>
      </c>
      <c r="V65" s="131">
        <v>0</v>
      </c>
      <c r="W65" s="131">
        <v>0</v>
      </c>
      <c r="X65" s="126">
        <v>-13400</v>
      </c>
      <c r="Y65" s="131">
        <v>0</v>
      </c>
    </row>
    <row r="66" spans="1:25" ht="15" customHeight="1" x14ac:dyDescent="0.25">
      <c r="A66" s="43">
        <v>60</v>
      </c>
      <c r="B66" s="75" t="s">
        <v>131</v>
      </c>
      <c r="C66" s="126">
        <v>1009</v>
      </c>
      <c r="D66" s="126">
        <v>0</v>
      </c>
      <c r="E66" s="131">
        <v>0</v>
      </c>
      <c r="F66" s="131">
        <v>0</v>
      </c>
      <c r="G66" s="131">
        <v>0</v>
      </c>
      <c r="H66" s="131">
        <v>0</v>
      </c>
      <c r="I66" s="126">
        <v>0</v>
      </c>
      <c r="J66" s="131">
        <v>0</v>
      </c>
      <c r="K66" s="131">
        <v>0</v>
      </c>
      <c r="L66" s="131">
        <v>0</v>
      </c>
      <c r="M66" s="131">
        <v>0</v>
      </c>
      <c r="N66" s="126">
        <v>0</v>
      </c>
      <c r="O66" s="131">
        <v>0</v>
      </c>
      <c r="P66" s="131">
        <v>0</v>
      </c>
      <c r="Q66" s="131">
        <v>0</v>
      </c>
      <c r="R66" s="131">
        <v>0</v>
      </c>
      <c r="S66" s="126">
        <v>0</v>
      </c>
      <c r="T66" s="131">
        <v>0</v>
      </c>
      <c r="U66" s="131">
        <v>0</v>
      </c>
      <c r="V66" s="131">
        <v>0</v>
      </c>
      <c r="W66" s="131">
        <v>0</v>
      </c>
      <c r="X66" s="126">
        <v>0</v>
      </c>
      <c r="Y66" s="131">
        <v>0</v>
      </c>
    </row>
    <row r="67" spans="1:25" ht="15" customHeight="1" x14ac:dyDescent="0.25">
      <c r="A67" s="43">
        <v>61</v>
      </c>
      <c r="B67" s="75" t="s">
        <v>132</v>
      </c>
      <c r="C67" s="126">
        <v>0</v>
      </c>
      <c r="D67" s="126">
        <v>0</v>
      </c>
      <c r="E67" s="131">
        <v>0</v>
      </c>
      <c r="F67" s="131">
        <v>0</v>
      </c>
      <c r="G67" s="131">
        <v>0</v>
      </c>
      <c r="H67" s="131">
        <v>0</v>
      </c>
      <c r="I67" s="126">
        <v>0</v>
      </c>
      <c r="J67" s="131">
        <v>0</v>
      </c>
      <c r="K67" s="131">
        <v>0</v>
      </c>
      <c r="L67" s="131">
        <v>0</v>
      </c>
      <c r="M67" s="131">
        <v>0</v>
      </c>
      <c r="N67" s="126">
        <v>0</v>
      </c>
      <c r="O67" s="131">
        <v>0</v>
      </c>
      <c r="P67" s="131">
        <v>0</v>
      </c>
      <c r="Q67" s="131">
        <v>0</v>
      </c>
      <c r="R67" s="131">
        <v>0</v>
      </c>
      <c r="S67" s="126">
        <v>0</v>
      </c>
      <c r="T67" s="131">
        <v>0</v>
      </c>
      <c r="U67" s="131">
        <v>0</v>
      </c>
      <c r="V67" s="131">
        <v>0</v>
      </c>
      <c r="W67" s="131">
        <v>0</v>
      </c>
      <c r="X67" s="126">
        <v>0</v>
      </c>
      <c r="Y67" s="131">
        <v>0</v>
      </c>
    </row>
    <row r="68" spans="1:25" ht="15" customHeight="1" x14ac:dyDescent="0.25">
      <c r="A68" s="43">
        <v>62</v>
      </c>
      <c r="B68" s="75" t="s">
        <v>133</v>
      </c>
      <c r="C68" s="126">
        <v>0</v>
      </c>
      <c r="D68" s="126">
        <v>0</v>
      </c>
      <c r="E68" s="131">
        <v>0</v>
      </c>
      <c r="F68" s="131">
        <v>0</v>
      </c>
      <c r="G68" s="131">
        <v>0</v>
      </c>
      <c r="H68" s="131">
        <v>0</v>
      </c>
      <c r="I68" s="126">
        <v>0</v>
      </c>
      <c r="J68" s="131">
        <v>0</v>
      </c>
      <c r="K68" s="131">
        <v>0</v>
      </c>
      <c r="L68" s="131">
        <v>0</v>
      </c>
      <c r="M68" s="131">
        <v>0</v>
      </c>
      <c r="N68" s="126">
        <v>0</v>
      </c>
      <c r="O68" s="131">
        <v>0</v>
      </c>
      <c r="P68" s="131">
        <v>0</v>
      </c>
      <c r="Q68" s="131">
        <v>0</v>
      </c>
      <c r="R68" s="131">
        <v>0</v>
      </c>
      <c r="S68" s="126">
        <v>0</v>
      </c>
      <c r="T68" s="131">
        <v>0</v>
      </c>
      <c r="U68" s="131">
        <v>0</v>
      </c>
      <c r="V68" s="131">
        <v>0</v>
      </c>
      <c r="W68" s="131">
        <v>0</v>
      </c>
      <c r="X68" s="126">
        <v>0</v>
      </c>
      <c r="Y68" s="131">
        <v>0</v>
      </c>
    </row>
    <row r="69" spans="1:25" ht="15" customHeight="1" x14ac:dyDescent="0.25">
      <c r="A69" s="43">
        <v>63</v>
      </c>
      <c r="B69" s="75" t="s">
        <v>249</v>
      </c>
      <c r="C69" s="126">
        <v>0</v>
      </c>
      <c r="D69" s="126">
        <v>0</v>
      </c>
      <c r="E69" s="131">
        <v>0</v>
      </c>
      <c r="F69" s="131">
        <v>0</v>
      </c>
      <c r="G69" s="131">
        <v>0</v>
      </c>
      <c r="H69" s="131">
        <v>0</v>
      </c>
      <c r="I69" s="126">
        <v>0</v>
      </c>
      <c r="J69" s="131">
        <v>0</v>
      </c>
      <c r="K69" s="131">
        <v>0</v>
      </c>
      <c r="L69" s="131">
        <v>0</v>
      </c>
      <c r="M69" s="131">
        <v>0</v>
      </c>
      <c r="N69" s="126">
        <v>0</v>
      </c>
      <c r="O69" s="131">
        <v>0</v>
      </c>
      <c r="P69" s="131">
        <v>0</v>
      </c>
      <c r="Q69" s="131">
        <v>0</v>
      </c>
      <c r="R69" s="131">
        <v>0</v>
      </c>
      <c r="S69" s="126">
        <v>0</v>
      </c>
      <c r="T69" s="131">
        <v>0</v>
      </c>
      <c r="U69" s="131">
        <v>0</v>
      </c>
      <c r="V69" s="131">
        <v>0</v>
      </c>
      <c r="W69" s="131">
        <v>0</v>
      </c>
      <c r="X69" s="126">
        <v>0</v>
      </c>
      <c r="Y69" s="131">
        <v>0</v>
      </c>
    </row>
    <row r="70" spans="1:25" ht="15" customHeight="1" x14ac:dyDescent="0.25">
      <c r="A70" s="43">
        <v>64</v>
      </c>
      <c r="B70" s="75" t="s">
        <v>239</v>
      </c>
      <c r="C70" s="126">
        <v>0</v>
      </c>
      <c r="D70" s="126">
        <v>0</v>
      </c>
      <c r="E70" s="131">
        <v>0</v>
      </c>
      <c r="F70" s="131">
        <v>0</v>
      </c>
      <c r="G70" s="131">
        <v>0</v>
      </c>
      <c r="H70" s="131">
        <v>0</v>
      </c>
      <c r="I70" s="126">
        <v>0</v>
      </c>
      <c r="J70" s="131">
        <v>0</v>
      </c>
      <c r="K70" s="131">
        <v>0</v>
      </c>
      <c r="L70" s="131">
        <v>0</v>
      </c>
      <c r="M70" s="131">
        <v>0</v>
      </c>
      <c r="N70" s="126">
        <v>0</v>
      </c>
      <c r="O70" s="131">
        <v>0</v>
      </c>
      <c r="P70" s="131">
        <v>0</v>
      </c>
      <c r="Q70" s="131">
        <v>0</v>
      </c>
      <c r="R70" s="131">
        <v>0</v>
      </c>
      <c r="S70" s="126">
        <v>0</v>
      </c>
      <c r="T70" s="131">
        <v>0</v>
      </c>
      <c r="U70" s="131">
        <v>0</v>
      </c>
      <c r="V70" s="131">
        <v>-502</v>
      </c>
      <c r="W70" s="131">
        <v>0</v>
      </c>
      <c r="X70" s="126">
        <v>-502</v>
      </c>
      <c r="Y70" s="131">
        <v>0</v>
      </c>
    </row>
    <row r="71" spans="1:25" ht="15" customHeight="1" x14ac:dyDescent="0.25">
      <c r="A71" s="43">
        <v>65</v>
      </c>
      <c r="B71" s="75" t="s">
        <v>254</v>
      </c>
      <c r="C71" s="126">
        <v>0</v>
      </c>
      <c r="D71" s="126">
        <v>0</v>
      </c>
      <c r="E71" s="131">
        <v>0</v>
      </c>
      <c r="F71" s="131">
        <v>0</v>
      </c>
      <c r="G71" s="131">
        <v>0</v>
      </c>
      <c r="H71" s="131">
        <v>0</v>
      </c>
      <c r="I71" s="126">
        <v>0</v>
      </c>
      <c r="J71" s="131">
        <v>0</v>
      </c>
      <c r="K71" s="131">
        <v>0</v>
      </c>
      <c r="L71" s="131">
        <v>0</v>
      </c>
      <c r="M71" s="131">
        <v>0</v>
      </c>
      <c r="N71" s="126">
        <v>0</v>
      </c>
      <c r="O71" s="131">
        <v>0</v>
      </c>
      <c r="P71" s="131">
        <v>0</v>
      </c>
      <c r="Q71" s="131">
        <v>0</v>
      </c>
      <c r="R71" s="131">
        <v>510</v>
      </c>
      <c r="S71" s="126">
        <v>510</v>
      </c>
      <c r="T71" s="131">
        <v>-11</v>
      </c>
      <c r="U71" s="131">
        <v>0</v>
      </c>
      <c r="V71" s="131">
        <v>0</v>
      </c>
      <c r="W71" s="131">
        <v>0</v>
      </c>
      <c r="X71" s="126">
        <v>-11</v>
      </c>
      <c r="Y71" s="131">
        <v>0</v>
      </c>
    </row>
    <row r="72" spans="1:25" ht="15" customHeight="1" x14ac:dyDescent="0.25">
      <c r="A72" s="43">
        <v>66</v>
      </c>
      <c r="B72" s="75" t="s">
        <v>236</v>
      </c>
      <c r="C72" s="126">
        <v>0</v>
      </c>
      <c r="D72" s="126">
        <v>0</v>
      </c>
      <c r="E72" s="131">
        <v>0</v>
      </c>
      <c r="F72" s="131">
        <v>0</v>
      </c>
      <c r="G72" s="131">
        <v>0</v>
      </c>
      <c r="H72" s="131">
        <v>0</v>
      </c>
      <c r="I72" s="126">
        <v>0</v>
      </c>
      <c r="J72" s="131">
        <v>0</v>
      </c>
      <c r="K72" s="131">
        <v>0</v>
      </c>
      <c r="L72" s="131">
        <v>0</v>
      </c>
      <c r="M72" s="131">
        <v>0</v>
      </c>
      <c r="N72" s="126">
        <v>0</v>
      </c>
      <c r="O72" s="131">
        <v>0</v>
      </c>
      <c r="P72" s="131">
        <v>0</v>
      </c>
      <c r="Q72" s="131">
        <v>0</v>
      </c>
      <c r="R72" s="131">
        <v>-866</v>
      </c>
      <c r="S72" s="126">
        <v>-866</v>
      </c>
      <c r="T72" s="131">
        <v>0</v>
      </c>
      <c r="U72" s="131">
        <v>0</v>
      </c>
      <c r="V72" s="131">
        <v>0</v>
      </c>
      <c r="W72" s="131">
        <v>0</v>
      </c>
      <c r="X72" s="126">
        <v>0</v>
      </c>
      <c r="Y72" s="131">
        <v>0</v>
      </c>
    </row>
    <row r="73" spans="1:25" ht="15" customHeight="1" thickBot="1" x14ac:dyDescent="0.3">
      <c r="A73" s="43">
        <v>67</v>
      </c>
      <c r="B73" s="75" t="s">
        <v>241</v>
      </c>
      <c r="C73" s="126">
        <v>-13392</v>
      </c>
      <c r="D73" s="126">
        <v>0</v>
      </c>
      <c r="E73" s="131">
        <v>0</v>
      </c>
      <c r="F73" s="131">
        <v>0</v>
      </c>
      <c r="G73" s="131">
        <v>0</v>
      </c>
      <c r="H73" s="131">
        <v>0</v>
      </c>
      <c r="I73" s="126">
        <v>0</v>
      </c>
      <c r="J73" s="131">
        <v>0</v>
      </c>
      <c r="K73" s="131">
        <v>0</v>
      </c>
      <c r="L73" s="131">
        <v>0</v>
      </c>
      <c r="M73" s="131">
        <v>0</v>
      </c>
      <c r="N73" s="126">
        <v>0</v>
      </c>
      <c r="O73" s="131">
        <v>0</v>
      </c>
      <c r="P73" s="131">
        <v>0</v>
      </c>
      <c r="Q73" s="131">
        <v>0</v>
      </c>
      <c r="R73" s="131">
        <v>0</v>
      </c>
      <c r="S73" s="126">
        <v>0</v>
      </c>
      <c r="T73" s="131">
        <v>1864</v>
      </c>
      <c r="U73" s="131">
        <v>0</v>
      </c>
      <c r="V73" s="131">
        <v>0</v>
      </c>
      <c r="W73" s="131">
        <v>0</v>
      </c>
      <c r="X73" s="126">
        <v>1864</v>
      </c>
      <c r="Y73" s="131">
        <v>0</v>
      </c>
    </row>
    <row r="74" spans="1:25" ht="15" customHeight="1" thickTop="1" x14ac:dyDescent="0.25">
      <c r="A74" s="43">
        <v>68</v>
      </c>
      <c r="B74" s="77" t="s">
        <v>115</v>
      </c>
      <c r="C74" s="128">
        <v>451615</v>
      </c>
      <c r="D74" s="128">
        <v>-344134</v>
      </c>
      <c r="E74" s="133">
        <v>-95211</v>
      </c>
      <c r="F74" s="133">
        <v>-15933</v>
      </c>
      <c r="G74" s="133">
        <v>-21592</v>
      </c>
      <c r="H74" s="133">
        <v>-18831</v>
      </c>
      <c r="I74" s="128">
        <v>-151567</v>
      </c>
      <c r="J74" s="133">
        <v>-32613</v>
      </c>
      <c r="K74" s="133">
        <v>-10413</v>
      </c>
      <c r="L74" s="133">
        <v>-24215</v>
      </c>
      <c r="M74" s="133">
        <v>32605</v>
      </c>
      <c r="N74" s="128">
        <v>-34636</v>
      </c>
      <c r="O74" s="133">
        <v>17963</v>
      </c>
      <c r="P74" s="133">
        <v>129665</v>
      </c>
      <c r="Q74" s="133">
        <v>-18441</v>
      </c>
      <c r="R74" s="133">
        <v>-66741</v>
      </c>
      <c r="S74" s="128">
        <v>62446</v>
      </c>
      <c r="T74" s="133">
        <v>-13601</v>
      </c>
      <c r="U74" s="133">
        <v>-14235</v>
      </c>
      <c r="V74" s="133">
        <v>-34996</v>
      </c>
      <c r="W74" s="133">
        <v>-122473</v>
      </c>
      <c r="X74" s="128">
        <v>-185305</v>
      </c>
      <c r="Y74" s="133">
        <v>-6075</v>
      </c>
    </row>
    <row r="75" spans="1:25" ht="8.1" customHeight="1" x14ac:dyDescent="0.25">
      <c r="B75" s="78"/>
      <c r="C75" s="126"/>
      <c r="D75" s="126"/>
      <c r="E75" s="131"/>
      <c r="F75" s="131"/>
      <c r="G75" s="131"/>
      <c r="H75" s="131"/>
      <c r="I75" s="126"/>
      <c r="J75" s="131"/>
      <c r="K75" s="131"/>
      <c r="L75" s="131"/>
      <c r="M75" s="131"/>
      <c r="N75" s="126"/>
      <c r="O75" s="131"/>
      <c r="P75" s="131"/>
      <c r="Q75" s="131"/>
      <c r="R75" s="131"/>
      <c r="S75" s="126"/>
      <c r="T75" s="131"/>
      <c r="U75" s="131"/>
      <c r="V75" s="131"/>
      <c r="W75" s="131"/>
      <c r="X75" s="126"/>
      <c r="Y75" s="131"/>
    </row>
    <row r="76" spans="1:25" ht="15" customHeight="1" thickBot="1" x14ac:dyDescent="0.3">
      <c r="A76" s="43">
        <v>70</v>
      </c>
      <c r="B76" s="88" t="s">
        <v>116</v>
      </c>
      <c r="C76" s="129">
        <v>-16070</v>
      </c>
      <c r="D76" s="129">
        <v>-21923</v>
      </c>
      <c r="E76" s="134">
        <v>31397</v>
      </c>
      <c r="F76" s="134">
        <v>-16111</v>
      </c>
      <c r="G76" s="134">
        <v>-3128</v>
      </c>
      <c r="H76" s="134">
        <v>3389</v>
      </c>
      <c r="I76" s="129">
        <v>15547</v>
      </c>
      <c r="J76" s="134">
        <v>2740</v>
      </c>
      <c r="K76" s="134">
        <v>6142</v>
      </c>
      <c r="L76" s="134">
        <v>-2732</v>
      </c>
      <c r="M76" s="134">
        <v>2073</v>
      </c>
      <c r="N76" s="129">
        <v>8223</v>
      </c>
      <c r="O76" s="134">
        <v>-2589</v>
      </c>
      <c r="P76" s="134">
        <v>-5865</v>
      </c>
      <c r="Q76" s="134">
        <v>1587</v>
      </c>
      <c r="R76" s="134">
        <v>-5566</v>
      </c>
      <c r="S76" s="129">
        <v>-12433</v>
      </c>
      <c r="T76" s="134">
        <v>4319</v>
      </c>
      <c r="U76" s="134">
        <v>2874</v>
      </c>
      <c r="V76" s="134">
        <v>1511</v>
      </c>
      <c r="W76" s="134">
        <v>4024</v>
      </c>
      <c r="X76" s="129">
        <v>12728</v>
      </c>
      <c r="Y76" s="134">
        <v>5670</v>
      </c>
    </row>
    <row r="77" spans="1:25" ht="15" customHeight="1" thickTop="1" x14ac:dyDescent="0.25">
      <c r="A77" s="43">
        <v>71</v>
      </c>
      <c r="B77" s="79" t="s">
        <v>127</v>
      </c>
      <c r="C77" s="126">
        <v>29496</v>
      </c>
      <c r="D77" s="126">
        <v>0</v>
      </c>
      <c r="E77" s="131">
        <v>0</v>
      </c>
      <c r="F77" s="131">
        <v>0</v>
      </c>
      <c r="G77" s="131">
        <v>0</v>
      </c>
      <c r="H77" s="131">
        <v>0</v>
      </c>
      <c r="I77" s="126">
        <v>0</v>
      </c>
      <c r="J77" s="131">
        <v>0</v>
      </c>
      <c r="K77" s="131">
        <v>0</v>
      </c>
      <c r="L77" s="131">
        <v>0</v>
      </c>
      <c r="M77" s="131">
        <v>0</v>
      </c>
      <c r="N77" s="126">
        <v>0</v>
      </c>
      <c r="O77" s="131">
        <v>0</v>
      </c>
      <c r="P77" s="131">
        <v>0</v>
      </c>
      <c r="Q77" s="131">
        <v>0</v>
      </c>
      <c r="R77" s="131">
        <v>0</v>
      </c>
      <c r="S77" s="126">
        <v>0</v>
      </c>
      <c r="T77" s="131">
        <v>0</v>
      </c>
      <c r="U77" s="131">
        <v>0</v>
      </c>
      <c r="V77" s="131">
        <v>0</v>
      </c>
      <c r="W77" s="131">
        <v>0</v>
      </c>
      <c r="X77" s="126">
        <v>0</v>
      </c>
      <c r="Y77" s="131">
        <v>0</v>
      </c>
    </row>
    <row r="78" spans="1:25" ht="8.1" customHeight="1" x14ac:dyDescent="0.25">
      <c r="A78" s="43">
        <v>65</v>
      </c>
      <c r="B78" s="78"/>
      <c r="C78" s="126"/>
      <c r="D78" s="126"/>
      <c r="E78" s="131"/>
      <c r="F78" s="131"/>
      <c r="G78" s="131"/>
      <c r="H78" s="131"/>
      <c r="I78" s="126"/>
      <c r="J78" s="131"/>
      <c r="K78" s="131"/>
      <c r="L78" s="131"/>
      <c r="M78" s="131"/>
      <c r="N78" s="126"/>
      <c r="O78" s="131"/>
      <c r="P78" s="131"/>
      <c r="Q78" s="131"/>
      <c r="R78" s="131"/>
      <c r="S78" s="126"/>
      <c r="T78" s="131"/>
      <c r="U78" s="131"/>
      <c r="V78" s="131"/>
      <c r="W78" s="131"/>
      <c r="X78" s="126"/>
      <c r="Y78" s="131"/>
    </row>
    <row r="79" spans="1:25" ht="15" customHeight="1" thickBot="1" x14ac:dyDescent="0.3">
      <c r="A79" s="43">
        <v>73</v>
      </c>
      <c r="B79" s="89" t="s">
        <v>117</v>
      </c>
      <c r="C79" s="130">
        <v>387545</v>
      </c>
      <c r="D79" s="130">
        <v>-342346</v>
      </c>
      <c r="E79" s="135">
        <v>-167625.00611814077</v>
      </c>
      <c r="F79" s="135">
        <v>28835</v>
      </c>
      <c r="G79" s="135">
        <v>-87195</v>
      </c>
      <c r="H79" s="135">
        <v>-20005.993881859235</v>
      </c>
      <c r="I79" s="130">
        <v>-245991</v>
      </c>
      <c r="J79" s="135">
        <v>-131544</v>
      </c>
      <c r="K79" s="135">
        <v>34426</v>
      </c>
      <c r="L79" s="135">
        <v>13617</v>
      </c>
      <c r="M79" s="135">
        <v>42934</v>
      </c>
      <c r="N79" s="130">
        <v>-40567</v>
      </c>
      <c r="O79" s="135">
        <v>-143965</v>
      </c>
      <c r="P79" s="135">
        <v>148652</v>
      </c>
      <c r="Q79" s="135">
        <v>51263</v>
      </c>
      <c r="R79" s="135">
        <v>107328</v>
      </c>
      <c r="S79" s="130">
        <v>163278</v>
      </c>
      <c r="T79" s="135">
        <v>-225713</v>
      </c>
      <c r="U79" s="135">
        <v>17484</v>
      </c>
      <c r="V79" s="135">
        <v>52391</v>
      </c>
      <c r="W79" s="135">
        <v>51172</v>
      </c>
      <c r="X79" s="130">
        <v>-104666</v>
      </c>
      <c r="Y79" s="135">
        <v>-125792</v>
      </c>
    </row>
    <row r="80" spans="1:25" ht="15" customHeight="1" thickTop="1" x14ac:dyDescent="0.25">
      <c r="A80" s="43">
        <v>74</v>
      </c>
      <c r="B80" s="75" t="s">
        <v>118</v>
      </c>
      <c r="C80" s="126">
        <v>698618</v>
      </c>
      <c r="D80" s="126">
        <v>1086163</v>
      </c>
      <c r="E80" s="131">
        <v>743817</v>
      </c>
      <c r="F80" s="131">
        <v>576191.99388185923</v>
      </c>
      <c r="G80" s="131">
        <v>605026.99388185923</v>
      </c>
      <c r="H80" s="131">
        <v>517831.99388185923</v>
      </c>
      <c r="I80" s="126">
        <v>743817</v>
      </c>
      <c r="J80" s="131">
        <v>497826</v>
      </c>
      <c r="K80" s="131">
        <v>366282</v>
      </c>
      <c r="L80" s="131">
        <v>400708</v>
      </c>
      <c r="M80" s="131">
        <v>414325</v>
      </c>
      <c r="N80" s="126">
        <v>497826</v>
      </c>
      <c r="O80" s="131">
        <v>457259</v>
      </c>
      <c r="P80" s="131">
        <v>313294</v>
      </c>
      <c r="Q80" s="131">
        <v>461946</v>
      </c>
      <c r="R80" s="131">
        <v>513209</v>
      </c>
      <c r="S80" s="126">
        <v>457259</v>
      </c>
      <c r="T80" s="131">
        <v>620537</v>
      </c>
      <c r="U80" s="131">
        <v>394824</v>
      </c>
      <c r="V80" s="131">
        <v>412308</v>
      </c>
      <c r="W80" s="131">
        <v>464699</v>
      </c>
      <c r="X80" s="126">
        <v>620537</v>
      </c>
      <c r="Y80" s="131">
        <v>515871</v>
      </c>
    </row>
    <row r="81" spans="1:25" ht="15" customHeight="1" x14ac:dyDescent="0.25">
      <c r="A81" s="43">
        <v>75</v>
      </c>
      <c r="B81" s="75" t="s">
        <v>119</v>
      </c>
      <c r="C81" s="126">
        <v>1086163</v>
      </c>
      <c r="D81" s="126">
        <v>743817</v>
      </c>
      <c r="E81" s="131">
        <v>576191.99388185923</v>
      </c>
      <c r="F81" s="131">
        <v>605026.99388185923</v>
      </c>
      <c r="G81" s="131">
        <v>517831.99388185923</v>
      </c>
      <c r="H81" s="131">
        <v>497826</v>
      </c>
      <c r="I81" s="126">
        <v>497826</v>
      </c>
      <c r="J81" s="131">
        <v>366282</v>
      </c>
      <c r="K81" s="131">
        <v>400708</v>
      </c>
      <c r="L81" s="131">
        <v>414325</v>
      </c>
      <c r="M81" s="131">
        <v>457259</v>
      </c>
      <c r="N81" s="126">
        <v>457259</v>
      </c>
      <c r="O81" s="131">
        <v>313294</v>
      </c>
      <c r="P81" s="131">
        <v>461946</v>
      </c>
      <c r="Q81" s="131">
        <v>513209</v>
      </c>
      <c r="R81" s="131">
        <v>620537</v>
      </c>
      <c r="S81" s="126">
        <v>620537</v>
      </c>
      <c r="T81" s="131">
        <v>394824</v>
      </c>
      <c r="U81" s="131">
        <v>412308</v>
      </c>
      <c r="V81" s="131">
        <v>464699</v>
      </c>
      <c r="W81" s="131">
        <v>515871</v>
      </c>
      <c r="X81" s="126">
        <v>515871</v>
      </c>
      <c r="Y81" s="131">
        <v>390079</v>
      </c>
    </row>
    <row r="82" spans="1:25" ht="8.1" customHeight="1" x14ac:dyDescent="0.25">
      <c r="A82" s="216"/>
      <c r="C82" s="80"/>
      <c r="D82" s="80"/>
      <c r="E82" s="80"/>
      <c r="F82" s="80"/>
      <c r="G82" s="80"/>
      <c r="H82" s="80"/>
      <c r="I82" s="80"/>
      <c r="J82" s="80"/>
      <c r="K82" s="80"/>
      <c r="L82" s="80"/>
      <c r="M82" s="80"/>
      <c r="N82" s="80"/>
      <c r="O82" s="80"/>
      <c r="P82" s="80"/>
      <c r="Q82" s="80"/>
      <c r="R82" s="80"/>
      <c r="S82" s="80"/>
      <c r="T82" s="80"/>
      <c r="U82" s="80"/>
      <c r="V82" s="80"/>
      <c r="W82" s="80"/>
      <c r="X82" s="80"/>
      <c r="Y82" s="80"/>
    </row>
    <row r="83" spans="1:25" ht="15" customHeight="1" x14ac:dyDescent="0.25">
      <c r="B83" s="45"/>
      <c r="C83" s="86"/>
      <c r="D83" s="86"/>
      <c r="E83" s="86"/>
      <c r="F83" s="86"/>
      <c r="G83" s="86"/>
      <c r="H83" s="86"/>
      <c r="I83" s="86"/>
      <c r="J83" s="86"/>
      <c r="K83" s="86"/>
      <c r="L83" s="86"/>
      <c r="M83" s="86"/>
      <c r="N83" s="86"/>
      <c r="O83" s="86"/>
      <c r="P83" s="86"/>
      <c r="Q83" s="86"/>
      <c r="R83" s="86"/>
      <c r="S83" s="86"/>
      <c r="T83" s="86"/>
      <c r="U83" s="86"/>
      <c r="V83" s="86"/>
      <c r="W83" s="86"/>
      <c r="X83" s="86"/>
      <c r="Y83" s="86"/>
    </row>
    <row r="92" spans="1:25" ht="15" customHeight="1" x14ac:dyDescent="0.25">
      <c r="C92" s="81"/>
      <c r="D92" s="81"/>
      <c r="E92" s="81"/>
      <c r="F92" s="81"/>
      <c r="G92" s="81"/>
      <c r="H92" s="81"/>
      <c r="I92" s="81"/>
      <c r="J92" s="81"/>
      <c r="K92" s="81"/>
      <c r="L92" s="81"/>
      <c r="M92" s="81"/>
      <c r="N92" s="81"/>
      <c r="O92" s="81"/>
      <c r="P92" s="81"/>
      <c r="Q92" s="81"/>
      <c r="R92" s="81"/>
      <c r="S92" s="81"/>
      <c r="T92" s="81"/>
      <c r="U92" s="81"/>
      <c r="V92" s="81"/>
      <c r="W92" s="81"/>
      <c r="X92" s="81"/>
      <c r="Y92" s="81"/>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7A54-AAA8-44EB-8D05-ACA14FACE12C}">
  <sheetPr codeName="Planilha8"/>
  <dimension ref="A1:U70"/>
  <sheetViews>
    <sheetView showGridLines="0" zoomScale="70" zoomScaleNormal="70" workbookViewId="0"/>
  </sheetViews>
  <sheetFormatPr defaultColWidth="10.7109375" defaultRowHeight="14.25" x14ac:dyDescent="0.25"/>
  <cols>
    <col min="1" max="1" width="5.7109375" style="94" customWidth="1"/>
    <col min="2" max="2" width="52.42578125" style="63" bestFit="1" customWidth="1"/>
    <col min="3" max="21" width="18.7109375" style="64" customWidth="1"/>
    <col min="22" max="16384" width="10.7109375" style="70"/>
  </cols>
  <sheetData>
    <row r="1" spans="1:21" s="14" customFormat="1" ht="15" customHeight="1" x14ac:dyDescent="0.25">
      <c r="A1" s="44"/>
    </row>
    <row r="2" spans="1:21" s="14" customFormat="1" ht="15" customHeight="1" x14ac:dyDescent="0.25">
      <c r="A2" s="44"/>
    </row>
    <row r="3" spans="1:21" s="14" customFormat="1" ht="15" customHeight="1" x14ac:dyDescent="0.25">
      <c r="A3" s="44"/>
      <c r="B3" s="82" t="s">
        <v>66</v>
      </c>
      <c r="D3" s="15"/>
      <c r="E3" s="15"/>
      <c r="F3" s="15"/>
      <c r="G3" s="15"/>
      <c r="H3" s="15"/>
      <c r="I3" s="15"/>
      <c r="J3" s="15"/>
      <c r="K3" s="15"/>
      <c r="L3" s="15"/>
      <c r="M3" s="15"/>
      <c r="N3" s="15"/>
      <c r="O3" s="15"/>
      <c r="P3" s="15"/>
      <c r="Q3" s="15"/>
      <c r="R3" s="15"/>
      <c r="S3" s="15"/>
      <c r="T3" s="15"/>
      <c r="U3" s="15"/>
    </row>
    <row r="4" spans="1:21" s="14" customFormat="1" ht="8.1" customHeight="1" x14ac:dyDescent="0.25">
      <c r="A4" s="44"/>
      <c r="B4" s="82"/>
      <c r="C4" s="43" t="s">
        <v>31</v>
      </c>
      <c r="D4" s="43" t="s">
        <v>49</v>
      </c>
      <c r="E4" s="43" t="s">
        <v>50</v>
      </c>
      <c r="F4" s="43" t="s">
        <v>182</v>
      </c>
      <c r="G4" s="43" t="s">
        <v>185</v>
      </c>
      <c r="H4" s="43" t="s">
        <v>188</v>
      </c>
      <c r="I4" s="43" t="s">
        <v>194</v>
      </c>
      <c r="J4" s="43" t="s">
        <v>202</v>
      </c>
      <c r="K4" s="43" t="s">
        <v>205</v>
      </c>
      <c r="L4" s="43" t="s">
        <v>207</v>
      </c>
      <c r="M4" s="43" t="s">
        <v>210</v>
      </c>
      <c r="N4" s="43" t="s">
        <v>222</v>
      </c>
      <c r="O4" s="43" t="s">
        <v>227</v>
      </c>
      <c r="P4" s="43" t="s">
        <v>229</v>
      </c>
      <c r="Q4" s="43" t="s">
        <v>238</v>
      </c>
      <c r="R4" s="43" t="s">
        <v>244</v>
      </c>
      <c r="S4" s="43" t="s">
        <v>247</v>
      </c>
      <c r="T4" s="43" t="s">
        <v>251</v>
      </c>
      <c r="U4" s="43" t="s">
        <v>263</v>
      </c>
    </row>
    <row r="5" spans="1:21" s="14" customFormat="1" ht="24.95" customHeight="1" x14ac:dyDescent="0.25">
      <c r="A5" s="93"/>
      <c r="B5" s="85" t="s">
        <v>126</v>
      </c>
      <c r="C5" s="84" t="s">
        <v>122</v>
      </c>
      <c r="D5" s="84" t="s">
        <v>121</v>
      </c>
      <c r="E5" s="84" t="s">
        <v>123</v>
      </c>
      <c r="F5" s="84" t="s">
        <v>183</v>
      </c>
      <c r="G5" s="84" t="s">
        <v>186</v>
      </c>
      <c r="H5" s="84" t="s">
        <v>191</v>
      </c>
      <c r="I5" s="84" t="s">
        <v>195</v>
      </c>
      <c r="J5" s="84" t="s">
        <v>203</v>
      </c>
      <c r="K5" s="84" t="s">
        <v>206</v>
      </c>
      <c r="L5" s="84" t="s">
        <v>208</v>
      </c>
      <c r="M5" s="84" t="s">
        <v>211</v>
      </c>
      <c r="N5" s="84" t="s">
        <v>223</v>
      </c>
      <c r="O5" s="84" t="s">
        <v>228</v>
      </c>
      <c r="P5" s="217" t="s">
        <v>230</v>
      </c>
      <c r="Q5" s="84" t="s">
        <v>243</v>
      </c>
      <c r="R5" s="217" t="s">
        <v>245</v>
      </c>
      <c r="S5" s="217" t="s">
        <v>248</v>
      </c>
      <c r="T5" s="217" t="s">
        <v>252</v>
      </c>
      <c r="U5" s="217" t="s">
        <v>266</v>
      </c>
    </row>
    <row r="6" spans="1:21" s="14" customFormat="1" ht="15" customHeight="1" x14ac:dyDescent="0.25">
      <c r="A6" s="93"/>
      <c r="B6" s="65" t="s">
        <v>70</v>
      </c>
      <c r="C6" s="143"/>
      <c r="D6" s="143"/>
      <c r="E6" s="144"/>
      <c r="F6" s="144"/>
      <c r="G6" s="144"/>
      <c r="H6" s="143"/>
      <c r="I6" s="144"/>
      <c r="J6" s="144"/>
      <c r="K6" s="144"/>
      <c r="L6" s="143"/>
      <c r="M6" s="144"/>
      <c r="N6" s="144"/>
      <c r="O6" s="144"/>
      <c r="P6" s="143"/>
      <c r="Q6" s="144"/>
      <c r="R6" s="144"/>
      <c r="S6" s="144"/>
      <c r="T6" s="143"/>
      <c r="U6" s="144"/>
    </row>
    <row r="7" spans="1:21" s="14" customFormat="1" ht="15" customHeight="1" x14ac:dyDescent="0.25">
      <c r="A7" s="93">
        <v>3</v>
      </c>
      <c r="B7" s="66" t="s">
        <v>71</v>
      </c>
      <c r="C7" s="138">
        <v>1086163</v>
      </c>
      <c r="D7" s="138">
        <v>743817</v>
      </c>
      <c r="E7" s="145">
        <v>576192</v>
      </c>
      <c r="F7" s="145">
        <v>605028</v>
      </c>
      <c r="G7" s="145">
        <v>517833</v>
      </c>
      <c r="H7" s="138">
        <v>497826</v>
      </c>
      <c r="I7" s="145">
        <v>366282</v>
      </c>
      <c r="J7" s="145">
        <v>400708</v>
      </c>
      <c r="K7" s="145">
        <v>414325</v>
      </c>
      <c r="L7" s="138">
        <v>457259</v>
      </c>
      <c r="M7" s="145">
        <v>313294</v>
      </c>
      <c r="N7" s="145">
        <v>461946</v>
      </c>
      <c r="O7" s="145">
        <v>513209</v>
      </c>
      <c r="P7" s="138">
        <v>620537</v>
      </c>
      <c r="Q7" s="145">
        <v>394824</v>
      </c>
      <c r="R7" s="145">
        <v>412308</v>
      </c>
      <c r="S7" s="145">
        <v>464699</v>
      </c>
      <c r="T7" s="138">
        <v>515871</v>
      </c>
      <c r="U7" s="145">
        <v>390079</v>
      </c>
    </row>
    <row r="8" spans="1:21" s="14" customFormat="1" ht="15" customHeight="1" x14ac:dyDescent="0.25">
      <c r="A8" s="93">
        <v>4</v>
      </c>
      <c r="B8" s="66" t="s">
        <v>72</v>
      </c>
      <c r="C8" s="138">
        <v>35044</v>
      </c>
      <c r="D8" s="138">
        <v>19202</v>
      </c>
      <c r="E8" s="145">
        <v>22758</v>
      </c>
      <c r="F8" s="145">
        <v>27541</v>
      </c>
      <c r="G8" s="145">
        <v>20030</v>
      </c>
      <c r="H8" s="138">
        <v>18062</v>
      </c>
      <c r="I8" s="145">
        <v>8884</v>
      </c>
      <c r="J8" s="145">
        <v>20771</v>
      </c>
      <c r="K8" s="145">
        <v>7952</v>
      </c>
      <c r="L8" s="138">
        <v>11058</v>
      </c>
      <c r="M8" s="145">
        <v>10989</v>
      </c>
      <c r="N8" s="145">
        <v>12105</v>
      </c>
      <c r="O8" s="145">
        <v>11714</v>
      </c>
      <c r="P8" s="138">
        <v>19693</v>
      </c>
      <c r="Q8" s="145">
        <v>6382</v>
      </c>
      <c r="R8" s="145">
        <v>5386</v>
      </c>
      <c r="S8" s="145">
        <v>5628</v>
      </c>
      <c r="T8" s="138">
        <v>5687</v>
      </c>
      <c r="U8" s="145">
        <v>5878</v>
      </c>
    </row>
    <row r="9" spans="1:21" s="14" customFormat="1" ht="15" customHeight="1" x14ac:dyDescent="0.25">
      <c r="A9" s="93">
        <v>5</v>
      </c>
      <c r="B9" s="66" t="s">
        <v>124</v>
      </c>
      <c r="C9" s="138">
        <v>16329</v>
      </c>
      <c r="D9" s="138">
        <v>16292</v>
      </c>
      <c r="E9" s="145">
        <v>21396</v>
      </c>
      <c r="F9" s="145">
        <v>40817</v>
      </c>
      <c r="G9" s="145">
        <v>26485</v>
      </c>
      <c r="H9" s="138">
        <v>7380</v>
      </c>
      <c r="I9" s="145">
        <v>13014</v>
      </c>
      <c r="J9" s="145">
        <v>17650</v>
      </c>
      <c r="K9" s="145">
        <v>19320</v>
      </c>
      <c r="L9" s="138">
        <v>7801</v>
      </c>
      <c r="M9" s="145">
        <v>3696</v>
      </c>
      <c r="N9" s="145">
        <v>9475</v>
      </c>
      <c r="O9" s="145">
        <v>19617</v>
      </c>
      <c r="P9" s="138">
        <v>5279</v>
      </c>
      <c r="Q9" s="145">
        <v>13317</v>
      </c>
      <c r="R9" s="145">
        <v>18484</v>
      </c>
      <c r="S9" s="145">
        <v>20873</v>
      </c>
      <c r="T9" s="138">
        <v>18643</v>
      </c>
      <c r="U9" s="145">
        <v>20889</v>
      </c>
    </row>
    <row r="10" spans="1:21" s="14" customFormat="1" ht="15" customHeight="1" x14ac:dyDescent="0.25">
      <c r="A10" s="93">
        <v>6</v>
      </c>
      <c r="B10" s="66" t="s">
        <v>73</v>
      </c>
      <c r="C10" s="138">
        <v>229032</v>
      </c>
      <c r="D10" s="138">
        <v>231174</v>
      </c>
      <c r="E10" s="145">
        <v>189014</v>
      </c>
      <c r="F10" s="145">
        <v>192314</v>
      </c>
      <c r="G10" s="145">
        <v>160226</v>
      </c>
      <c r="H10" s="138">
        <v>223740</v>
      </c>
      <c r="I10" s="145">
        <v>167771</v>
      </c>
      <c r="J10" s="145">
        <v>131936</v>
      </c>
      <c r="K10" s="145">
        <v>149740</v>
      </c>
      <c r="L10" s="138">
        <v>141910</v>
      </c>
      <c r="M10" s="145">
        <v>173686</v>
      </c>
      <c r="N10" s="145">
        <v>169094</v>
      </c>
      <c r="O10" s="145">
        <v>160719</v>
      </c>
      <c r="P10" s="138">
        <v>140793</v>
      </c>
      <c r="Q10" s="145">
        <v>155745</v>
      </c>
      <c r="R10" s="145">
        <v>163304</v>
      </c>
      <c r="S10" s="145">
        <v>188993</v>
      </c>
      <c r="T10" s="138">
        <v>228588</v>
      </c>
      <c r="U10" s="145">
        <v>248275</v>
      </c>
    </row>
    <row r="11" spans="1:21" s="14" customFormat="1" ht="15" customHeight="1" x14ac:dyDescent="0.25">
      <c r="A11" s="93">
        <v>7</v>
      </c>
      <c r="B11" s="66" t="s">
        <v>53</v>
      </c>
      <c r="C11" s="138">
        <v>256522</v>
      </c>
      <c r="D11" s="138">
        <v>372502</v>
      </c>
      <c r="E11" s="145">
        <v>514557</v>
      </c>
      <c r="F11" s="145">
        <v>541716</v>
      </c>
      <c r="G11" s="145">
        <v>492673</v>
      </c>
      <c r="H11" s="138">
        <v>395197</v>
      </c>
      <c r="I11" s="145">
        <v>415719</v>
      </c>
      <c r="J11" s="145">
        <v>375103</v>
      </c>
      <c r="K11" s="145">
        <v>333753</v>
      </c>
      <c r="L11" s="138">
        <v>339671</v>
      </c>
      <c r="M11" s="145">
        <v>351284</v>
      </c>
      <c r="N11" s="145">
        <v>379661</v>
      </c>
      <c r="O11" s="145">
        <v>394687</v>
      </c>
      <c r="P11" s="138">
        <v>325196</v>
      </c>
      <c r="Q11" s="145">
        <v>354014</v>
      </c>
      <c r="R11" s="145">
        <v>378334</v>
      </c>
      <c r="S11" s="145">
        <v>410824</v>
      </c>
      <c r="T11" s="138">
        <v>414395</v>
      </c>
      <c r="U11" s="145">
        <v>434952</v>
      </c>
    </row>
    <row r="12" spans="1:21" s="14" customFormat="1" ht="15" customHeight="1" x14ac:dyDescent="0.25">
      <c r="A12" s="93">
        <v>8</v>
      </c>
      <c r="B12" s="66" t="s">
        <v>74</v>
      </c>
      <c r="C12" s="138">
        <v>12953</v>
      </c>
      <c r="D12" s="138">
        <v>8703</v>
      </c>
      <c r="E12" s="145">
        <v>4291</v>
      </c>
      <c r="F12" s="145">
        <v>4481</v>
      </c>
      <c r="G12" s="145">
        <v>4367</v>
      </c>
      <c r="H12" s="138">
        <v>2455</v>
      </c>
      <c r="I12" s="145">
        <v>4938</v>
      </c>
      <c r="J12" s="145">
        <v>14165</v>
      </c>
      <c r="K12" s="145">
        <v>16473</v>
      </c>
      <c r="L12" s="138">
        <v>15193</v>
      </c>
      <c r="M12" s="145">
        <v>19149</v>
      </c>
      <c r="N12" s="145">
        <v>14511</v>
      </c>
      <c r="O12" s="145">
        <v>4862</v>
      </c>
      <c r="P12" s="138">
        <v>7575</v>
      </c>
      <c r="Q12" s="145">
        <v>11796</v>
      </c>
      <c r="R12" s="145">
        <v>12451</v>
      </c>
      <c r="S12" s="145">
        <v>20950</v>
      </c>
      <c r="T12" s="138">
        <v>11812</v>
      </c>
      <c r="U12" s="145">
        <v>12869</v>
      </c>
    </row>
    <row r="13" spans="1:21" s="14" customFormat="1" ht="15" customHeight="1" thickBot="1" x14ac:dyDescent="0.3">
      <c r="A13" s="93">
        <v>9</v>
      </c>
      <c r="B13" s="67" t="s">
        <v>54</v>
      </c>
      <c r="C13" s="139">
        <v>91141</v>
      </c>
      <c r="D13" s="139">
        <v>81119</v>
      </c>
      <c r="E13" s="146">
        <v>77776</v>
      </c>
      <c r="F13" s="146">
        <v>89196</v>
      </c>
      <c r="G13" s="146">
        <v>89790</v>
      </c>
      <c r="H13" s="139">
        <v>75486</v>
      </c>
      <c r="I13" s="146">
        <v>77814</v>
      </c>
      <c r="J13" s="146">
        <v>102510</v>
      </c>
      <c r="K13" s="146">
        <v>92113</v>
      </c>
      <c r="L13" s="139">
        <v>86934</v>
      </c>
      <c r="M13" s="146">
        <v>72729</v>
      </c>
      <c r="N13" s="146">
        <v>101710</v>
      </c>
      <c r="O13" s="146">
        <v>91644</v>
      </c>
      <c r="P13" s="139">
        <v>88195</v>
      </c>
      <c r="Q13" s="146">
        <v>76448</v>
      </c>
      <c r="R13" s="146">
        <v>98512</v>
      </c>
      <c r="S13" s="146">
        <v>80242</v>
      </c>
      <c r="T13" s="139">
        <v>77225</v>
      </c>
      <c r="U13" s="146">
        <v>91832</v>
      </c>
    </row>
    <row r="14" spans="1:21" s="14" customFormat="1" ht="15" customHeight="1" thickTop="1" x14ac:dyDescent="0.25">
      <c r="A14" s="93"/>
      <c r="B14" s="6"/>
      <c r="C14" s="140">
        <f t="shared" ref="C14:E14" si="0">SUM(C7:C13)</f>
        <v>1727184</v>
      </c>
      <c r="D14" s="140">
        <f t="shared" si="0"/>
        <v>1472809</v>
      </c>
      <c r="E14" s="147">
        <f t="shared" si="0"/>
        <v>1405984</v>
      </c>
      <c r="F14" s="147">
        <f t="shared" ref="F14:G14" si="1">SUM(F7:F13)</f>
        <v>1501093</v>
      </c>
      <c r="G14" s="147">
        <f t="shared" si="1"/>
        <v>1311404</v>
      </c>
      <c r="H14" s="140">
        <f t="shared" ref="H14:I14" si="2">SUM(H7:H13)</f>
        <v>1220146</v>
      </c>
      <c r="I14" s="147">
        <f t="shared" si="2"/>
        <v>1054422</v>
      </c>
      <c r="J14" s="147">
        <f t="shared" ref="J14:M14" si="3">SUM(J7:J13)</f>
        <v>1062843</v>
      </c>
      <c r="K14" s="147">
        <f t="shared" si="3"/>
        <v>1033676</v>
      </c>
      <c r="L14" s="140">
        <f t="shared" si="3"/>
        <v>1059826</v>
      </c>
      <c r="M14" s="147">
        <f t="shared" si="3"/>
        <v>944827</v>
      </c>
      <c r="N14" s="147">
        <f t="shared" ref="N14:Q14" si="4">SUM(N7:N13)</f>
        <v>1148502</v>
      </c>
      <c r="O14" s="147">
        <f t="shared" si="4"/>
        <v>1196452</v>
      </c>
      <c r="P14" s="140">
        <f t="shared" si="4"/>
        <v>1207268</v>
      </c>
      <c r="Q14" s="147">
        <f t="shared" si="4"/>
        <v>1012526</v>
      </c>
      <c r="R14" s="147">
        <f t="shared" ref="R14:S14" si="5">SUM(R7:R13)</f>
        <v>1088779</v>
      </c>
      <c r="S14" s="147">
        <f t="shared" si="5"/>
        <v>1192209</v>
      </c>
      <c r="T14" s="140">
        <f t="shared" ref="T14:U14" si="6">SUM(T7:T13)</f>
        <v>1272221</v>
      </c>
      <c r="U14" s="147">
        <f t="shared" si="6"/>
        <v>1204774</v>
      </c>
    </row>
    <row r="15" spans="1:21" s="14" customFormat="1" ht="8.1" customHeight="1" x14ac:dyDescent="0.25">
      <c r="A15" s="93"/>
      <c r="B15" s="6"/>
      <c r="C15" s="140"/>
      <c r="D15" s="140"/>
      <c r="E15" s="147"/>
      <c r="F15" s="147"/>
      <c r="G15" s="147"/>
      <c r="H15" s="140"/>
      <c r="I15" s="147"/>
      <c r="J15" s="147"/>
      <c r="K15" s="147"/>
      <c r="L15" s="140"/>
      <c r="M15" s="147"/>
      <c r="N15" s="147"/>
      <c r="O15" s="147"/>
      <c r="P15" s="140"/>
      <c r="Q15" s="147"/>
      <c r="R15" s="147"/>
      <c r="S15" s="147"/>
      <c r="T15" s="140"/>
      <c r="U15" s="147"/>
    </row>
    <row r="16" spans="1:21" s="14" customFormat="1" ht="15" customHeight="1" x14ac:dyDescent="0.25">
      <c r="A16" s="93">
        <v>12</v>
      </c>
      <c r="B16" s="205" t="s">
        <v>213</v>
      </c>
      <c r="C16" s="206"/>
      <c r="D16" s="206"/>
      <c r="E16" s="207"/>
      <c r="F16" s="207"/>
      <c r="G16" s="207"/>
      <c r="H16" s="206"/>
      <c r="I16" s="207"/>
      <c r="J16" s="207"/>
      <c r="K16" s="207"/>
      <c r="L16" s="206"/>
      <c r="M16" s="208">
        <v>33756</v>
      </c>
      <c r="N16" s="208">
        <v>28543</v>
      </c>
      <c r="O16" s="208">
        <v>8007</v>
      </c>
      <c r="P16" s="210">
        <v>0</v>
      </c>
      <c r="Q16" s="208">
        <v>0</v>
      </c>
      <c r="R16" s="208">
        <v>0</v>
      </c>
      <c r="S16" s="208">
        <v>0</v>
      </c>
      <c r="T16" s="210">
        <v>0</v>
      </c>
      <c r="U16" s="208">
        <v>0</v>
      </c>
    </row>
    <row r="17" spans="1:21" s="14" customFormat="1" ht="15" customHeight="1" x14ac:dyDescent="0.25">
      <c r="A17" s="93">
        <v>13</v>
      </c>
      <c r="B17" s="66"/>
      <c r="C17" s="138"/>
      <c r="D17" s="138"/>
      <c r="E17" s="145"/>
      <c r="F17" s="145"/>
      <c r="G17" s="145"/>
      <c r="H17" s="138"/>
      <c r="I17" s="145"/>
      <c r="J17" s="145"/>
      <c r="K17" s="145"/>
      <c r="L17" s="138"/>
      <c r="M17" s="147"/>
      <c r="N17" s="147"/>
      <c r="O17" s="147"/>
      <c r="P17" s="140"/>
      <c r="Q17" s="147"/>
      <c r="R17" s="147"/>
      <c r="S17" s="147"/>
      <c r="T17" s="140"/>
      <c r="U17" s="147"/>
    </row>
    <row r="18" spans="1:21" s="14" customFormat="1" ht="15" customHeight="1" x14ac:dyDescent="0.25">
      <c r="A18" s="93"/>
      <c r="B18" s="65" t="s">
        <v>75</v>
      </c>
      <c r="C18" s="138"/>
      <c r="D18" s="138"/>
      <c r="E18" s="145"/>
      <c r="F18" s="145"/>
      <c r="G18" s="145"/>
      <c r="H18" s="138"/>
      <c r="I18" s="145"/>
      <c r="J18" s="145"/>
      <c r="K18" s="145"/>
      <c r="L18" s="138"/>
      <c r="M18" s="145"/>
      <c r="N18" s="145"/>
      <c r="O18" s="145"/>
      <c r="P18" s="138"/>
      <c r="Q18" s="145"/>
      <c r="R18" s="145"/>
      <c r="S18" s="145"/>
      <c r="T18" s="138"/>
      <c r="U18" s="145"/>
    </row>
    <row r="19" spans="1:21" s="14" customFormat="1" ht="15" customHeight="1" x14ac:dyDescent="0.25">
      <c r="A19" s="93">
        <v>15</v>
      </c>
      <c r="B19" s="66" t="s">
        <v>125</v>
      </c>
      <c r="C19" s="138">
        <v>0</v>
      </c>
      <c r="D19" s="138">
        <v>3723</v>
      </c>
      <c r="E19" s="145">
        <v>3915</v>
      </c>
      <c r="F19" s="145">
        <v>8592</v>
      </c>
      <c r="G19" s="145">
        <v>6483</v>
      </c>
      <c r="H19" s="138">
        <v>7115</v>
      </c>
      <c r="I19" s="145">
        <v>7383</v>
      </c>
      <c r="J19" s="145">
        <v>8085</v>
      </c>
      <c r="K19" s="145">
        <v>6060</v>
      </c>
      <c r="L19" s="138">
        <v>5649</v>
      </c>
      <c r="M19" s="145">
        <v>6326</v>
      </c>
      <c r="N19" s="145">
        <v>5993</v>
      </c>
      <c r="O19" s="145">
        <v>5807</v>
      </c>
      <c r="P19" s="138">
        <v>5093</v>
      </c>
      <c r="Q19" s="145">
        <v>2823</v>
      </c>
      <c r="R19" s="145">
        <v>2682</v>
      </c>
      <c r="S19" s="145">
        <v>4663</v>
      </c>
      <c r="T19" s="138">
        <v>5219</v>
      </c>
      <c r="U19" s="145">
        <v>4306</v>
      </c>
    </row>
    <row r="20" spans="1:21" s="14" customFormat="1" ht="15" customHeight="1" x14ac:dyDescent="0.25">
      <c r="A20" s="93">
        <v>16</v>
      </c>
      <c r="B20" s="66" t="s">
        <v>124</v>
      </c>
      <c r="C20" s="138">
        <v>15651</v>
      </c>
      <c r="D20" s="138">
        <v>102</v>
      </c>
      <c r="E20" s="145">
        <v>146</v>
      </c>
      <c r="F20" s="145">
        <v>277</v>
      </c>
      <c r="G20" s="145">
        <v>145</v>
      </c>
      <c r="H20" s="138">
        <v>63</v>
      </c>
      <c r="I20" s="145">
        <v>89</v>
      </c>
      <c r="J20" s="145">
        <v>6306</v>
      </c>
      <c r="K20" s="145">
        <v>7990</v>
      </c>
      <c r="L20" s="138">
        <v>92</v>
      </c>
      <c r="M20" s="145">
        <v>16</v>
      </c>
      <c r="N20" s="145">
        <v>15</v>
      </c>
      <c r="O20" s="145">
        <v>1</v>
      </c>
      <c r="P20" s="138">
        <v>3</v>
      </c>
      <c r="Q20" s="145">
        <v>20067</v>
      </c>
      <c r="R20" s="145">
        <v>19504</v>
      </c>
      <c r="S20" s="145">
        <v>18652</v>
      </c>
      <c r="T20" s="138">
        <v>18124</v>
      </c>
      <c r="U20" s="145">
        <v>18187</v>
      </c>
    </row>
    <row r="21" spans="1:21" s="14" customFormat="1" ht="15" customHeight="1" x14ac:dyDescent="0.25">
      <c r="A21" s="93">
        <v>17</v>
      </c>
      <c r="B21" s="66" t="s">
        <v>76</v>
      </c>
      <c r="C21" s="138">
        <v>221580</v>
      </c>
      <c r="D21" s="138">
        <v>168205</v>
      </c>
      <c r="E21" s="145">
        <v>165097</v>
      </c>
      <c r="F21" s="145">
        <v>168336</v>
      </c>
      <c r="G21" s="145">
        <v>158431</v>
      </c>
      <c r="H21" s="138">
        <v>166983</v>
      </c>
      <c r="I21" s="145">
        <v>159504</v>
      </c>
      <c r="J21" s="145">
        <v>202211</v>
      </c>
      <c r="K21" s="145">
        <v>209294</v>
      </c>
      <c r="L21" s="138">
        <v>235073</v>
      </c>
      <c r="M21" s="145">
        <v>231217</v>
      </c>
      <c r="N21" s="145">
        <v>239541</v>
      </c>
      <c r="O21" s="145">
        <v>240935</v>
      </c>
      <c r="P21" s="138">
        <v>236887</v>
      </c>
      <c r="Q21" s="145">
        <v>273603</v>
      </c>
      <c r="R21" s="145">
        <v>284797</v>
      </c>
      <c r="S21" s="145">
        <v>303784</v>
      </c>
      <c r="T21" s="138">
        <v>307293</v>
      </c>
      <c r="U21" s="145">
        <v>312906</v>
      </c>
    </row>
    <row r="22" spans="1:21" s="14" customFormat="1" ht="15" customHeight="1" x14ac:dyDescent="0.25">
      <c r="A22" s="93">
        <v>18</v>
      </c>
      <c r="B22" s="66" t="s">
        <v>74</v>
      </c>
      <c r="C22" s="138">
        <v>13110</v>
      </c>
      <c r="D22" s="138">
        <v>4223</v>
      </c>
      <c r="E22" s="145">
        <v>4939</v>
      </c>
      <c r="F22" s="145">
        <v>4024</v>
      </c>
      <c r="G22" s="145">
        <v>4651</v>
      </c>
      <c r="H22" s="138">
        <v>4914</v>
      </c>
      <c r="I22" s="145">
        <v>5772</v>
      </c>
      <c r="J22" s="145">
        <v>6175</v>
      </c>
      <c r="K22" s="145">
        <v>5387</v>
      </c>
      <c r="L22" s="138">
        <v>6237</v>
      </c>
      <c r="M22" s="145">
        <v>6139</v>
      </c>
      <c r="N22" s="145">
        <v>5921</v>
      </c>
      <c r="O22" s="145">
        <v>6124</v>
      </c>
      <c r="P22" s="138">
        <v>5540</v>
      </c>
      <c r="Q22" s="145">
        <v>6009</v>
      </c>
      <c r="R22" s="145">
        <v>6396</v>
      </c>
      <c r="S22" s="145">
        <v>6658</v>
      </c>
      <c r="T22" s="138">
        <v>6592</v>
      </c>
      <c r="U22" s="145">
        <v>6962</v>
      </c>
    </row>
    <row r="23" spans="1:21" s="14" customFormat="1" ht="15" customHeight="1" x14ac:dyDescent="0.25">
      <c r="A23" s="93">
        <v>19</v>
      </c>
      <c r="B23" s="66" t="s">
        <v>54</v>
      </c>
      <c r="C23" s="138">
        <v>93131</v>
      </c>
      <c r="D23" s="138">
        <v>98584</v>
      </c>
      <c r="E23" s="145">
        <v>111759</v>
      </c>
      <c r="F23" s="145">
        <v>105795</v>
      </c>
      <c r="G23" s="145">
        <v>105307</v>
      </c>
      <c r="H23" s="138">
        <v>134474</v>
      </c>
      <c r="I23" s="145">
        <v>139438</v>
      </c>
      <c r="J23" s="145">
        <v>148515</v>
      </c>
      <c r="K23" s="145">
        <v>134668</v>
      </c>
      <c r="L23" s="138">
        <v>129614</v>
      </c>
      <c r="M23" s="145">
        <v>125965</v>
      </c>
      <c r="N23" s="145">
        <v>114876</v>
      </c>
      <c r="O23" s="145">
        <v>126292</v>
      </c>
      <c r="P23" s="138">
        <v>135726</v>
      </c>
      <c r="Q23" s="145">
        <v>195656</v>
      </c>
      <c r="R23" s="145">
        <v>208155</v>
      </c>
      <c r="S23" s="145">
        <v>213611</v>
      </c>
      <c r="T23" s="138">
        <v>211427</v>
      </c>
      <c r="U23" s="145">
        <v>224510</v>
      </c>
    </row>
    <row r="24" spans="1:21" s="14" customFormat="1" ht="15" customHeight="1" x14ac:dyDescent="0.25">
      <c r="A24" s="93">
        <v>20</v>
      </c>
      <c r="B24" s="66" t="s">
        <v>190</v>
      </c>
      <c r="C24" s="138">
        <v>0</v>
      </c>
      <c r="D24" s="138">
        <v>0</v>
      </c>
      <c r="E24" s="145">
        <v>0</v>
      </c>
      <c r="F24" s="145">
        <v>0</v>
      </c>
      <c r="G24" s="145">
        <v>0</v>
      </c>
      <c r="H24" s="138">
        <v>38990</v>
      </c>
      <c r="I24" s="145">
        <v>40257</v>
      </c>
      <c r="J24" s="145">
        <v>32390</v>
      </c>
      <c r="K24" s="145">
        <v>37337</v>
      </c>
      <c r="L24" s="138">
        <v>44895</v>
      </c>
      <c r="M24" s="145">
        <v>43294</v>
      </c>
      <c r="N24" s="145">
        <v>27605</v>
      </c>
      <c r="O24" s="145">
        <v>33596</v>
      </c>
      <c r="P24" s="138">
        <v>29488</v>
      </c>
      <c r="Q24" s="145">
        <v>36758</v>
      </c>
      <c r="R24" s="145">
        <v>24480</v>
      </c>
      <c r="S24" s="145">
        <v>31017</v>
      </c>
      <c r="T24" s="138">
        <v>32274</v>
      </c>
      <c r="U24" s="145">
        <v>21459</v>
      </c>
    </row>
    <row r="25" spans="1:21" s="14" customFormat="1" ht="15" customHeight="1" x14ac:dyDescent="0.25">
      <c r="A25" s="93">
        <v>21</v>
      </c>
      <c r="B25" s="66" t="s">
        <v>77</v>
      </c>
      <c r="C25" s="138">
        <v>1898296</v>
      </c>
      <c r="D25" s="138">
        <v>2087730</v>
      </c>
      <c r="E25" s="145">
        <v>2352932</v>
      </c>
      <c r="F25" s="145">
        <v>2232352</v>
      </c>
      <c r="G25" s="145">
        <v>2213752</v>
      </c>
      <c r="H25" s="138">
        <v>2295275</v>
      </c>
      <c r="I25" s="145">
        <v>2332515</v>
      </c>
      <c r="J25" s="145">
        <v>2370966</v>
      </c>
      <c r="K25" s="145">
        <v>2336913</v>
      </c>
      <c r="L25" s="138">
        <v>2438614</v>
      </c>
      <c r="M25" s="145">
        <v>2409457</v>
      </c>
      <c r="N25" s="145">
        <v>2195575</v>
      </c>
      <c r="O25" s="145">
        <v>2226039</v>
      </c>
      <c r="P25" s="138">
        <v>2097508</v>
      </c>
      <c r="Q25" s="145">
        <v>2200535</v>
      </c>
      <c r="R25" s="145">
        <v>2315557</v>
      </c>
      <c r="S25" s="145">
        <v>2410470</v>
      </c>
      <c r="T25" s="138">
        <v>2433672</v>
      </c>
      <c r="U25" s="145">
        <v>2512809</v>
      </c>
    </row>
    <row r="26" spans="1:21" s="14" customFormat="1" ht="15" customHeight="1" x14ac:dyDescent="0.25">
      <c r="A26" s="93">
        <v>22</v>
      </c>
      <c r="B26" s="66" t="s">
        <v>78</v>
      </c>
      <c r="C26" s="138">
        <v>1076405</v>
      </c>
      <c r="D26" s="138">
        <v>1056771</v>
      </c>
      <c r="E26" s="145">
        <v>1091120</v>
      </c>
      <c r="F26" s="145">
        <v>1066006</v>
      </c>
      <c r="G26" s="145">
        <v>1055045</v>
      </c>
      <c r="H26" s="138">
        <v>1016927</v>
      </c>
      <c r="I26" s="145">
        <v>1001116</v>
      </c>
      <c r="J26" s="145">
        <v>987606</v>
      </c>
      <c r="K26" s="145">
        <v>966916</v>
      </c>
      <c r="L26" s="138">
        <v>909279</v>
      </c>
      <c r="M26" s="145">
        <v>892835</v>
      </c>
      <c r="N26" s="145">
        <v>871820</v>
      </c>
      <c r="O26" s="145">
        <v>861404</v>
      </c>
      <c r="P26" s="138">
        <v>834687</v>
      </c>
      <c r="Q26" s="145">
        <v>829152</v>
      </c>
      <c r="R26" s="145">
        <v>815401</v>
      </c>
      <c r="S26" s="145">
        <v>887645</v>
      </c>
      <c r="T26" s="138">
        <v>877928</v>
      </c>
      <c r="U26" s="145">
        <v>874928</v>
      </c>
    </row>
    <row r="27" spans="1:21" s="14" customFormat="1" ht="15" customHeight="1" thickBot="1" x14ac:dyDescent="0.3">
      <c r="A27" s="93">
        <v>23</v>
      </c>
      <c r="B27" s="67" t="s">
        <v>79</v>
      </c>
      <c r="C27" s="139">
        <v>18869</v>
      </c>
      <c r="D27" s="139">
        <v>12689</v>
      </c>
      <c r="E27" s="146">
        <v>35176</v>
      </c>
      <c r="F27" s="146">
        <v>30778</v>
      </c>
      <c r="G27" s="146">
        <v>27819</v>
      </c>
      <c r="H27" s="139">
        <v>26998</v>
      </c>
      <c r="I27" s="146">
        <v>30896</v>
      </c>
      <c r="J27" s="146">
        <v>63618</v>
      </c>
      <c r="K27" s="146">
        <v>68567</v>
      </c>
      <c r="L27" s="139">
        <v>74818</v>
      </c>
      <c r="M27" s="146">
        <v>75768</v>
      </c>
      <c r="N27" s="146">
        <v>66502</v>
      </c>
      <c r="O27" s="146">
        <v>65047</v>
      </c>
      <c r="P27" s="139">
        <v>85265</v>
      </c>
      <c r="Q27" s="146">
        <v>96046</v>
      </c>
      <c r="R27" s="146">
        <v>108096</v>
      </c>
      <c r="S27" s="146">
        <v>111489</v>
      </c>
      <c r="T27" s="139">
        <v>110167</v>
      </c>
      <c r="U27" s="146">
        <v>99408</v>
      </c>
    </row>
    <row r="28" spans="1:21" s="14" customFormat="1" ht="15" customHeight="1" thickTop="1" x14ac:dyDescent="0.25">
      <c r="A28" s="93"/>
      <c r="B28" s="6"/>
      <c r="C28" s="140">
        <f t="shared" ref="C28:E28" si="7">SUM(C19:C27)</f>
        <v>3337042</v>
      </c>
      <c r="D28" s="140">
        <f t="shared" si="7"/>
        <v>3432027</v>
      </c>
      <c r="E28" s="147">
        <f t="shared" si="7"/>
        <v>3765084</v>
      </c>
      <c r="F28" s="147">
        <f t="shared" ref="F28:G28" si="8">SUM(F19:F27)</f>
        <v>3616160</v>
      </c>
      <c r="G28" s="147">
        <f t="shared" si="8"/>
        <v>3571633</v>
      </c>
      <c r="H28" s="140">
        <f t="shared" ref="H28:I28" si="9">SUM(H19:H27)</f>
        <v>3691739</v>
      </c>
      <c r="I28" s="147">
        <f t="shared" si="9"/>
        <v>3716970</v>
      </c>
      <c r="J28" s="147">
        <f t="shared" ref="J28:M28" si="10">SUM(J19:J27)</f>
        <v>3825872</v>
      </c>
      <c r="K28" s="147">
        <f t="shared" si="10"/>
        <v>3773132</v>
      </c>
      <c r="L28" s="140">
        <f t="shared" si="10"/>
        <v>3844271</v>
      </c>
      <c r="M28" s="147">
        <f t="shared" si="10"/>
        <v>3791017</v>
      </c>
      <c r="N28" s="147">
        <f t="shared" ref="N28:Q28" si="11">SUM(N19:N27)</f>
        <v>3527848</v>
      </c>
      <c r="O28" s="147">
        <f t="shared" si="11"/>
        <v>3565245</v>
      </c>
      <c r="P28" s="140">
        <f t="shared" si="11"/>
        <v>3430197</v>
      </c>
      <c r="Q28" s="147">
        <f t="shared" si="11"/>
        <v>3660649</v>
      </c>
      <c r="R28" s="147">
        <f t="shared" ref="R28:S28" si="12">SUM(R19:R27)</f>
        <v>3785068</v>
      </c>
      <c r="S28" s="147">
        <f t="shared" si="12"/>
        <v>3987989</v>
      </c>
      <c r="T28" s="140">
        <f t="shared" ref="T28:U28" si="13">SUM(T19:T27)</f>
        <v>4002696</v>
      </c>
      <c r="U28" s="147">
        <f t="shared" si="13"/>
        <v>4075475</v>
      </c>
    </row>
    <row r="29" spans="1:21" s="14" customFormat="1" ht="8.1" customHeight="1" thickBot="1" x14ac:dyDescent="0.3">
      <c r="A29" s="93"/>
      <c r="B29" s="6"/>
      <c r="C29" s="140"/>
      <c r="D29" s="140"/>
      <c r="E29" s="147"/>
      <c r="F29" s="147"/>
      <c r="G29" s="147"/>
      <c r="H29" s="140"/>
      <c r="I29" s="147"/>
      <c r="J29" s="147"/>
      <c r="K29" s="147"/>
      <c r="L29" s="140"/>
      <c r="M29" s="147"/>
      <c r="N29" s="147"/>
      <c r="O29" s="147"/>
      <c r="P29" s="140"/>
      <c r="Q29" s="147"/>
      <c r="R29" s="147"/>
      <c r="S29" s="147"/>
      <c r="T29" s="140"/>
      <c r="U29" s="147"/>
    </row>
    <row r="30" spans="1:21" s="14" customFormat="1" ht="15" customHeight="1" thickTop="1" x14ac:dyDescent="0.25">
      <c r="A30" s="93"/>
      <c r="B30" s="68" t="s">
        <v>80</v>
      </c>
      <c r="C30" s="141">
        <f t="shared" ref="C30:E30" si="14">SUM(C14,C28)</f>
        <v>5064226</v>
      </c>
      <c r="D30" s="141">
        <f t="shared" si="14"/>
        <v>4904836</v>
      </c>
      <c r="E30" s="148">
        <f t="shared" si="14"/>
        <v>5171068</v>
      </c>
      <c r="F30" s="148">
        <f t="shared" ref="F30:G30" si="15">SUM(F14,F28)</f>
        <v>5117253</v>
      </c>
      <c r="G30" s="148">
        <f t="shared" si="15"/>
        <v>4883037</v>
      </c>
      <c r="H30" s="141">
        <f t="shared" ref="H30:I30" si="16">SUM(H14,H28)</f>
        <v>4911885</v>
      </c>
      <c r="I30" s="148">
        <f t="shared" si="16"/>
        <v>4771392</v>
      </c>
      <c r="J30" s="148">
        <f t="shared" ref="J30:L30" si="17">SUM(J14,J28)</f>
        <v>4888715</v>
      </c>
      <c r="K30" s="148">
        <f t="shared" si="17"/>
        <v>4806808</v>
      </c>
      <c r="L30" s="141">
        <f t="shared" si="17"/>
        <v>4904097</v>
      </c>
      <c r="M30" s="148">
        <f>SUM(M14,M28,M17)</f>
        <v>4735844</v>
      </c>
      <c r="N30" s="148">
        <f>SUM(N14,N28,N17)</f>
        <v>4676350</v>
      </c>
      <c r="O30" s="148">
        <f>SUM(O14,O28,O17)</f>
        <v>4761697</v>
      </c>
      <c r="P30" s="141">
        <f t="shared" ref="P30" si="18">SUM(P14,P28)</f>
        <v>4637465</v>
      </c>
      <c r="Q30" s="148">
        <f>SUM(Q14,Q28,Q17)</f>
        <v>4673175</v>
      </c>
      <c r="R30" s="148">
        <f>SUM(R14,R28,R17)</f>
        <v>4873847</v>
      </c>
      <c r="S30" s="148">
        <f>SUM(S14,S28,S17)</f>
        <v>5180198</v>
      </c>
      <c r="T30" s="141">
        <f>SUM(T14,T28,T17)</f>
        <v>5274917</v>
      </c>
      <c r="U30" s="148">
        <f>SUM(U14,U28,U17)</f>
        <v>5280249</v>
      </c>
    </row>
    <row r="31" spans="1:21" ht="8.1" customHeight="1" x14ac:dyDescent="0.25">
      <c r="C31" s="142"/>
      <c r="D31" s="142"/>
      <c r="E31" s="145"/>
      <c r="F31" s="145"/>
      <c r="G31" s="145"/>
      <c r="H31" s="142"/>
      <c r="I31" s="145"/>
      <c r="J31" s="145"/>
      <c r="K31" s="145"/>
      <c r="L31" s="142"/>
      <c r="M31" s="145"/>
      <c r="N31" s="145"/>
      <c r="O31" s="145"/>
      <c r="P31" s="142"/>
      <c r="Q31" s="145"/>
      <c r="R31" s="145"/>
      <c r="S31" s="145"/>
      <c r="T31" s="142"/>
      <c r="U31" s="145"/>
    </row>
    <row r="32" spans="1:21" s="14" customFormat="1" ht="15" customHeight="1" x14ac:dyDescent="0.25">
      <c r="A32" s="93"/>
      <c r="B32" s="65" t="s">
        <v>81</v>
      </c>
      <c r="C32" s="138"/>
      <c r="D32" s="138"/>
      <c r="E32" s="145"/>
      <c r="F32" s="145"/>
      <c r="G32" s="145"/>
      <c r="H32" s="138"/>
      <c r="I32" s="145"/>
      <c r="J32" s="145"/>
      <c r="K32" s="145"/>
      <c r="L32" s="138"/>
      <c r="M32" s="145"/>
      <c r="N32" s="145"/>
      <c r="O32" s="145"/>
      <c r="P32" s="138"/>
      <c r="Q32" s="145"/>
      <c r="R32" s="145"/>
      <c r="S32" s="145"/>
      <c r="T32" s="138"/>
      <c r="U32" s="145"/>
    </row>
    <row r="33" spans="1:21" s="14" customFormat="1" ht="15" customHeight="1" x14ac:dyDescent="0.25">
      <c r="A33" s="93">
        <v>29</v>
      </c>
      <c r="B33" s="66" t="s">
        <v>82</v>
      </c>
      <c r="C33" s="138">
        <v>146002</v>
      </c>
      <c r="D33" s="138">
        <v>46713</v>
      </c>
      <c r="E33" s="145">
        <v>49927</v>
      </c>
      <c r="F33" s="145">
        <v>51086</v>
      </c>
      <c r="G33" s="145">
        <v>45643</v>
      </c>
      <c r="H33" s="138">
        <v>50840</v>
      </c>
      <c r="I33" s="145">
        <v>49714</v>
      </c>
      <c r="J33" s="145">
        <v>53261</v>
      </c>
      <c r="K33" s="145">
        <v>49715</v>
      </c>
      <c r="L33" s="138">
        <v>143196</v>
      </c>
      <c r="M33" s="145">
        <v>131316</v>
      </c>
      <c r="N33" s="145">
        <v>100889</v>
      </c>
      <c r="O33" s="145">
        <v>109928</v>
      </c>
      <c r="P33" s="138">
        <v>50883</v>
      </c>
      <c r="Q33" s="145">
        <v>57269</v>
      </c>
      <c r="R33" s="145">
        <v>95887</v>
      </c>
      <c r="S33" s="145">
        <v>110347</v>
      </c>
      <c r="T33" s="138">
        <v>55415</v>
      </c>
      <c r="U33" s="145">
        <v>137656</v>
      </c>
    </row>
    <row r="34" spans="1:21" s="14" customFormat="1" ht="15" customHeight="1" x14ac:dyDescent="0.25">
      <c r="A34" s="93">
        <v>30</v>
      </c>
      <c r="B34" s="66" t="s">
        <v>83</v>
      </c>
      <c r="C34" s="138">
        <v>15999</v>
      </c>
      <c r="D34" s="138">
        <v>16246</v>
      </c>
      <c r="E34" s="145">
        <v>19172</v>
      </c>
      <c r="F34" s="145">
        <v>16771</v>
      </c>
      <c r="G34" s="145">
        <v>17428</v>
      </c>
      <c r="H34" s="138">
        <v>14189</v>
      </c>
      <c r="I34" s="145">
        <v>21484</v>
      </c>
      <c r="J34" s="145">
        <v>17491</v>
      </c>
      <c r="K34" s="145">
        <v>18976</v>
      </c>
      <c r="L34" s="138">
        <v>21678</v>
      </c>
      <c r="M34" s="145">
        <v>25789</v>
      </c>
      <c r="N34" s="145">
        <v>17032</v>
      </c>
      <c r="O34" s="145">
        <v>25983</v>
      </c>
      <c r="P34" s="138">
        <v>32747</v>
      </c>
      <c r="Q34" s="145">
        <v>38494</v>
      </c>
      <c r="R34" s="145">
        <v>42181</v>
      </c>
      <c r="S34" s="145">
        <v>44320</v>
      </c>
      <c r="T34" s="138">
        <v>45516</v>
      </c>
      <c r="U34" s="145">
        <v>45089</v>
      </c>
    </row>
    <row r="35" spans="1:21" s="14" customFormat="1" ht="15" customHeight="1" x14ac:dyDescent="0.25">
      <c r="A35" s="93">
        <v>31</v>
      </c>
      <c r="B35" s="66" t="s">
        <v>124</v>
      </c>
      <c r="C35" s="138">
        <v>5390</v>
      </c>
      <c r="D35" s="138">
        <v>22684</v>
      </c>
      <c r="E35" s="145">
        <v>21835</v>
      </c>
      <c r="F35" s="145">
        <v>35354</v>
      </c>
      <c r="G35" s="145">
        <v>21301</v>
      </c>
      <c r="H35" s="138">
        <v>11435</v>
      </c>
      <c r="I35" s="145">
        <v>14250</v>
      </c>
      <c r="J35" s="145">
        <v>20791</v>
      </c>
      <c r="K35" s="145">
        <v>27244</v>
      </c>
      <c r="L35" s="138">
        <v>19077</v>
      </c>
      <c r="M35" s="145">
        <v>11595</v>
      </c>
      <c r="N35" s="145">
        <v>16157</v>
      </c>
      <c r="O35" s="145">
        <v>26039</v>
      </c>
      <c r="P35" s="138">
        <v>8523</v>
      </c>
      <c r="Q35" s="145">
        <v>9303</v>
      </c>
      <c r="R35" s="145">
        <v>22414</v>
      </c>
      <c r="S35" s="145">
        <v>26712</v>
      </c>
      <c r="T35" s="138">
        <v>32233</v>
      </c>
      <c r="U35" s="145">
        <v>35670</v>
      </c>
    </row>
    <row r="36" spans="1:21" s="14" customFormat="1" ht="15" customHeight="1" x14ac:dyDescent="0.25">
      <c r="A36" s="93">
        <v>32</v>
      </c>
      <c r="B36" s="66" t="s">
        <v>84</v>
      </c>
      <c r="C36" s="138">
        <v>370122</v>
      </c>
      <c r="D36" s="138">
        <v>411818</v>
      </c>
      <c r="E36" s="145">
        <v>376935</v>
      </c>
      <c r="F36" s="145">
        <v>368776</v>
      </c>
      <c r="G36" s="145">
        <v>350869</v>
      </c>
      <c r="H36" s="138">
        <v>413856</v>
      </c>
      <c r="I36" s="145">
        <v>340807</v>
      </c>
      <c r="J36" s="145">
        <v>311603</v>
      </c>
      <c r="K36" s="145">
        <v>342881</v>
      </c>
      <c r="L36" s="138">
        <v>451603</v>
      </c>
      <c r="M36" s="145">
        <v>406634</v>
      </c>
      <c r="N36" s="145">
        <v>399567</v>
      </c>
      <c r="O36" s="145">
        <v>400621</v>
      </c>
      <c r="P36" s="138">
        <v>443288</v>
      </c>
      <c r="Q36" s="145">
        <v>365665</v>
      </c>
      <c r="R36" s="145">
        <v>442316</v>
      </c>
      <c r="S36" s="145">
        <v>489099</v>
      </c>
      <c r="T36" s="138">
        <v>500025</v>
      </c>
      <c r="U36" s="145">
        <v>420210</v>
      </c>
    </row>
    <row r="37" spans="1:21" s="14" customFormat="1" ht="15" customHeight="1" x14ac:dyDescent="0.25">
      <c r="A37" s="93">
        <v>33</v>
      </c>
      <c r="B37" s="66" t="s">
        <v>85</v>
      </c>
      <c r="C37" s="138">
        <v>145295</v>
      </c>
      <c r="D37" s="138">
        <v>232860</v>
      </c>
      <c r="E37" s="145">
        <v>283677</v>
      </c>
      <c r="F37" s="145">
        <v>297144</v>
      </c>
      <c r="G37" s="145">
        <v>238518</v>
      </c>
      <c r="H37" s="138">
        <v>216392</v>
      </c>
      <c r="I37" s="145">
        <v>202977</v>
      </c>
      <c r="J37" s="145">
        <v>240557</v>
      </c>
      <c r="K37" s="145">
        <v>259615</v>
      </c>
      <c r="L37" s="138">
        <v>234385</v>
      </c>
      <c r="M37" s="145">
        <v>219750</v>
      </c>
      <c r="N37" s="145">
        <v>223874</v>
      </c>
      <c r="O37" s="145">
        <v>227226</v>
      </c>
      <c r="P37" s="138">
        <v>268175</v>
      </c>
      <c r="Q37" s="145">
        <v>267862</v>
      </c>
      <c r="R37" s="145">
        <v>256900</v>
      </c>
      <c r="S37" s="145">
        <v>320690</v>
      </c>
      <c r="T37" s="138">
        <v>415388</v>
      </c>
      <c r="U37" s="145">
        <v>352034</v>
      </c>
    </row>
    <row r="38" spans="1:21" s="14" customFormat="1" ht="15" customHeight="1" x14ac:dyDescent="0.25">
      <c r="A38" s="93">
        <v>34</v>
      </c>
      <c r="B38" s="66" t="s">
        <v>86</v>
      </c>
      <c r="C38" s="138">
        <v>4557</v>
      </c>
      <c r="D38" s="138">
        <v>11441</v>
      </c>
      <c r="E38" s="145">
        <v>12650</v>
      </c>
      <c r="F38" s="145">
        <v>17048</v>
      </c>
      <c r="G38" s="145">
        <v>11703</v>
      </c>
      <c r="H38" s="138">
        <v>7922</v>
      </c>
      <c r="I38" s="145">
        <v>8018</v>
      </c>
      <c r="J38" s="145">
        <v>8269</v>
      </c>
      <c r="K38" s="145">
        <v>7159</v>
      </c>
      <c r="L38" s="138">
        <v>2830</v>
      </c>
      <c r="M38" s="145">
        <v>3644</v>
      </c>
      <c r="N38" s="145">
        <v>10529</v>
      </c>
      <c r="O38" s="145">
        <v>2581</v>
      </c>
      <c r="P38" s="138">
        <v>3707</v>
      </c>
      <c r="Q38" s="145">
        <v>23615</v>
      </c>
      <c r="R38" s="145">
        <v>18609</v>
      </c>
      <c r="S38" s="145">
        <v>12679</v>
      </c>
      <c r="T38" s="138">
        <v>26918</v>
      </c>
      <c r="U38" s="145">
        <v>13606</v>
      </c>
    </row>
    <row r="39" spans="1:21" s="14" customFormat="1" ht="15" customHeight="1" x14ac:dyDescent="0.25">
      <c r="A39" s="93">
        <v>35</v>
      </c>
      <c r="B39" s="66" t="s">
        <v>214</v>
      </c>
      <c r="C39" s="138">
        <v>33095</v>
      </c>
      <c r="D39" s="138">
        <v>31953</v>
      </c>
      <c r="E39" s="145">
        <v>36841</v>
      </c>
      <c r="F39" s="145">
        <v>30735</v>
      </c>
      <c r="G39" s="145">
        <v>36532</v>
      </c>
      <c r="H39" s="138">
        <v>23646</v>
      </c>
      <c r="I39" s="145">
        <v>23435</v>
      </c>
      <c r="J39" s="145">
        <v>30834</v>
      </c>
      <c r="K39" s="145">
        <v>36281</v>
      </c>
      <c r="L39" s="138">
        <v>33718</v>
      </c>
      <c r="M39" s="145">
        <v>40023</v>
      </c>
      <c r="N39" s="145">
        <v>48179</v>
      </c>
      <c r="O39" s="145">
        <v>55699</v>
      </c>
      <c r="P39" s="138">
        <v>47561</v>
      </c>
      <c r="Q39" s="145">
        <v>44596</v>
      </c>
      <c r="R39" s="145">
        <v>44672</v>
      </c>
      <c r="S39" s="145">
        <v>53917</v>
      </c>
      <c r="T39" s="138">
        <v>39326</v>
      </c>
      <c r="U39" s="145">
        <v>38547</v>
      </c>
    </row>
    <row r="40" spans="1:21" s="14" customFormat="1" ht="15" customHeight="1" x14ac:dyDescent="0.25">
      <c r="A40" s="93">
        <v>36</v>
      </c>
      <c r="B40" s="66" t="s">
        <v>91</v>
      </c>
      <c r="C40" s="138">
        <v>0</v>
      </c>
      <c r="D40" s="138">
        <v>0</v>
      </c>
      <c r="E40" s="145">
        <v>0</v>
      </c>
      <c r="F40" s="145">
        <v>0</v>
      </c>
      <c r="G40" s="145">
        <v>0</v>
      </c>
      <c r="H40" s="138">
        <v>0</v>
      </c>
      <c r="I40" s="145">
        <v>0</v>
      </c>
      <c r="J40" s="145">
        <v>46924</v>
      </c>
      <c r="K40" s="145">
        <v>0</v>
      </c>
      <c r="L40" s="138">
        <v>0</v>
      </c>
      <c r="M40" s="145">
        <v>8442</v>
      </c>
      <c r="N40" s="145">
        <v>13293</v>
      </c>
      <c r="O40" s="145">
        <v>13406</v>
      </c>
      <c r="P40" s="138">
        <v>13481</v>
      </c>
      <c r="Q40" s="145">
        <v>18967</v>
      </c>
      <c r="R40" s="145">
        <v>12641</v>
      </c>
      <c r="S40" s="145">
        <v>10914</v>
      </c>
      <c r="T40" s="138">
        <v>23558</v>
      </c>
      <c r="U40" s="145">
        <v>27708</v>
      </c>
    </row>
    <row r="41" spans="1:21" s="14" customFormat="1" ht="15" customHeight="1" x14ac:dyDescent="0.25">
      <c r="A41" s="93">
        <v>37</v>
      </c>
      <c r="B41" s="66" t="s">
        <v>87</v>
      </c>
      <c r="C41" s="138">
        <v>27132</v>
      </c>
      <c r="D41" s="138">
        <v>33156</v>
      </c>
      <c r="E41" s="145">
        <v>34824</v>
      </c>
      <c r="F41" s="145">
        <v>32867</v>
      </c>
      <c r="G41" s="145">
        <v>27915</v>
      </c>
      <c r="H41" s="138">
        <v>26188</v>
      </c>
      <c r="I41" s="145">
        <v>24620</v>
      </c>
      <c r="J41" s="145">
        <v>26058</v>
      </c>
      <c r="K41" s="145">
        <v>29302</v>
      </c>
      <c r="L41" s="138">
        <v>37432</v>
      </c>
      <c r="M41" s="145">
        <v>27931</v>
      </c>
      <c r="N41" s="145">
        <v>26734</v>
      </c>
      <c r="O41" s="145">
        <v>30984</v>
      </c>
      <c r="P41" s="138">
        <v>31686</v>
      </c>
      <c r="Q41" s="145">
        <v>34239</v>
      </c>
      <c r="R41" s="145">
        <v>29549</v>
      </c>
      <c r="S41" s="145">
        <v>29301</v>
      </c>
      <c r="T41" s="138">
        <v>18166</v>
      </c>
      <c r="U41" s="145">
        <v>10301</v>
      </c>
    </row>
    <row r="42" spans="1:21" s="14" customFormat="1" ht="15" customHeight="1" x14ac:dyDescent="0.25">
      <c r="A42" s="93">
        <v>38</v>
      </c>
      <c r="B42" s="66" t="s">
        <v>88</v>
      </c>
      <c r="C42" s="138">
        <v>56107</v>
      </c>
      <c r="D42" s="138">
        <v>76031</v>
      </c>
      <c r="E42" s="145">
        <v>50364</v>
      </c>
      <c r="F42" s="145">
        <v>68080</v>
      </c>
      <c r="G42" s="145">
        <v>73546</v>
      </c>
      <c r="H42" s="138">
        <v>79078</v>
      </c>
      <c r="I42" s="145">
        <v>46647</v>
      </c>
      <c r="J42" s="145">
        <v>55031</v>
      </c>
      <c r="K42" s="145">
        <v>63403</v>
      </c>
      <c r="L42" s="138">
        <v>68165</v>
      </c>
      <c r="M42" s="145">
        <v>48047</v>
      </c>
      <c r="N42" s="145">
        <v>57862</v>
      </c>
      <c r="O42" s="145">
        <v>67828</v>
      </c>
      <c r="P42" s="138">
        <v>70234</v>
      </c>
      <c r="Q42" s="145">
        <v>42165</v>
      </c>
      <c r="R42" s="145">
        <v>55611</v>
      </c>
      <c r="S42" s="145">
        <v>72509</v>
      </c>
      <c r="T42" s="138">
        <v>83597</v>
      </c>
      <c r="U42" s="145">
        <v>63351</v>
      </c>
    </row>
    <row r="43" spans="1:21" s="14" customFormat="1" ht="15" customHeight="1" x14ac:dyDescent="0.25">
      <c r="A43" s="93">
        <v>39</v>
      </c>
      <c r="B43" s="66" t="s">
        <v>89</v>
      </c>
      <c r="C43" s="138">
        <v>43630</v>
      </c>
      <c r="D43" s="138">
        <v>65063</v>
      </c>
      <c r="E43" s="145">
        <v>45802</v>
      </c>
      <c r="F43" s="145">
        <v>75340</v>
      </c>
      <c r="G43" s="145">
        <v>50994</v>
      </c>
      <c r="H43" s="138">
        <v>40610</v>
      </c>
      <c r="I43" s="145">
        <v>17723</v>
      </c>
      <c r="J43" s="145">
        <v>12988</v>
      </c>
      <c r="K43" s="145">
        <v>26534</v>
      </c>
      <c r="L43" s="138">
        <v>49524</v>
      </c>
      <c r="M43" s="145">
        <v>29919</v>
      </c>
      <c r="N43" s="145">
        <v>36258</v>
      </c>
      <c r="O43" s="145">
        <v>34429</v>
      </c>
      <c r="P43" s="138">
        <v>54772</v>
      </c>
      <c r="Q43" s="145">
        <v>15463</v>
      </c>
      <c r="R43" s="145">
        <v>16451</v>
      </c>
      <c r="S43" s="145">
        <v>24989</v>
      </c>
      <c r="T43" s="138">
        <v>83368</v>
      </c>
      <c r="U43" s="145">
        <v>145977</v>
      </c>
    </row>
    <row r="44" spans="1:21" s="14" customFormat="1" ht="15" customHeight="1" thickBot="1" x14ac:dyDescent="0.3">
      <c r="A44" s="93">
        <v>40</v>
      </c>
      <c r="B44" s="67" t="s">
        <v>55</v>
      </c>
      <c r="C44" s="139">
        <v>29230</v>
      </c>
      <c r="D44" s="139">
        <v>41317</v>
      </c>
      <c r="E44" s="146">
        <v>33445</v>
      </c>
      <c r="F44" s="146">
        <v>42425</v>
      </c>
      <c r="G44" s="146">
        <v>34807</v>
      </c>
      <c r="H44" s="139">
        <v>25136</v>
      </c>
      <c r="I44" s="146">
        <v>23873</v>
      </c>
      <c r="J44" s="146">
        <v>28206</v>
      </c>
      <c r="K44" s="146">
        <v>54050</v>
      </c>
      <c r="L44" s="139">
        <v>31186</v>
      </c>
      <c r="M44" s="146">
        <v>38109</v>
      </c>
      <c r="N44" s="146">
        <v>44581</v>
      </c>
      <c r="O44" s="146">
        <v>45321</v>
      </c>
      <c r="P44" s="139">
        <v>120236</v>
      </c>
      <c r="Q44" s="146">
        <v>106138</v>
      </c>
      <c r="R44" s="146">
        <v>137964</v>
      </c>
      <c r="S44" s="146">
        <v>116739</v>
      </c>
      <c r="T44" s="139">
        <v>143834</v>
      </c>
      <c r="U44" s="146">
        <v>124770</v>
      </c>
    </row>
    <row r="45" spans="1:21" s="14" customFormat="1" ht="15" customHeight="1" thickTop="1" x14ac:dyDescent="0.25">
      <c r="A45" s="93"/>
      <c r="B45" s="71"/>
      <c r="C45" s="140">
        <f t="shared" ref="C45:E45" si="19">SUM(C33:C44)</f>
        <v>876559</v>
      </c>
      <c r="D45" s="140">
        <f t="shared" si="19"/>
        <v>989282</v>
      </c>
      <c r="E45" s="147">
        <f t="shared" si="19"/>
        <v>965472</v>
      </c>
      <c r="F45" s="147">
        <f t="shared" ref="F45:G45" si="20">SUM(F33:F44)</f>
        <v>1035626</v>
      </c>
      <c r="G45" s="147">
        <f t="shared" si="20"/>
        <v>909256</v>
      </c>
      <c r="H45" s="140">
        <f t="shared" ref="H45:I45" si="21">SUM(H33:H44)</f>
        <v>909292</v>
      </c>
      <c r="I45" s="147">
        <f t="shared" si="21"/>
        <v>773548</v>
      </c>
      <c r="J45" s="147">
        <f t="shared" ref="J45:M45" si="22">SUM(J33:J44)</f>
        <v>852013</v>
      </c>
      <c r="K45" s="147">
        <f t="shared" si="22"/>
        <v>915160</v>
      </c>
      <c r="L45" s="140">
        <f t="shared" si="22"/>
        <v>1092794</v>
      </c>
      <c r="M45" s="147">
        <f t="shared" si="22"/>
        <v>991199</v>
      </c>
      <c r="N45" s="147">
        <f t="shared" ref="N45:Q45" si="23">SUM(N33:N44)</f>
        <v>994955</v>
      </c>
      <c r="O45" s="147">
        <f t="shared" si="23"/>
        <v>1040045</v>
      </c>
      <c r="P45" s="140">
        <f t="shared" si="23"/>
        <v>1145293</v>
      </c>
      <c r="Q45" s="147">
        <f t="shared" si="23"/>
        <v>1023776</v>
      </c>
      <c r="R45" s="147">
        <f t="shared" ref="R45:S45" si="24">SUM(R33:R44)</f>
        <v>1175195</v>
      </c>
      <c r="S45" s="147">
        <f t="shared" si="24"/>
        <v>1312216</v>
      </c>
      <c r="T45" s="140">
        <f t="shared" ref="T45:U45" si="25">SUM(T33:T44)</f>
        <v>1467344</v>
      </c>
      <c r="U45" s="147">
        <f t="shared" si="25"/>
        <v>1414919</v>
      </c>
    </row>
    <row r="46" spans="1:21" s="14" customFormat="1" ht="8.1" customHeight="1" x14ac:dyDescent="0.25">
      <c r="A46" s="93"/>
      <c r="B46" s="6"/>
      <c r="C46" s="140"/>
      <c r="D46" s="140"/>
      <c r="E46" s="147"/>
      <c r="F46" s="147"/>
      <c r="G46" s="147"/>
      <c r="H46" s="140"/>
      <c r="I46" s="147"/>
      <c r="J46" s="147"/>
      <c r="K46" s="147"/>
      <c r="L46" s="140"/>
      <c r="M46" s="147"/>
      <c r="N46" s="147"/>
      <c r="O46" s="147"/>
      <c r="P46" s="140"/>
      <c r="Q46" s="147"/>
      <c r="R46" s="147"/>
      <c r="S46" s="147"/>
      <c r="T46" s="140"/>
      <c r="U46" s="147"/>
    </row>
    <row r="47" spans="1:21" s="14" customFormat="1" ht="15" customHeight="1" x14ac:dyDescent="0.25">
      <c r="A47" s="93">
        <v>43</v>
      </c>
      <c r="B47" s="205" t="s">
        <v>215</v>
      </c>
      <c r="C47" s="206"/>
      <c r="D47" s="206"/>
      <c r="E47" s="207"/>
      <c r="F47" s="207"/>
      <c r="G47" s="207"/>
      <c r="H47" s="206"/>
      <c r="I47" s="207"/>
      <c r="J47" s="207"/>
      <c r="K47" s="207"/>
      <c r="L47" s="206"/>
      <c r="M47" s="208">
        <v>25784</v>
      </c>
      <c r="N47" s="208">
        <v>37070</v>
      </c>
      <c r="O47" s="208">
        <v>24291</v>
      </c>
      <c r="P47" s="210">
        <v>-0.4</v>
      </c>
      <c r="Q47" s="208">
        <v>0</v>
      </c>
      <c r="R47" s="208">
        <v>0</v>
      </c>
      <c r="S47" s="208">
        <v>0</v>
      </c>
      <c r="T47" s="210">
        <v>0</v>
      </c>
      <c r="U47" s="208">
        <v>0</v>
      </c>
    </row>
    <row r="48" spans="1:21" s="14" customFormat="1" ht="15" customHeight="1" x14ac:dyDescent="0.25">
      <c r="A48" s="93">
        <v>43</v>
      </c>
      <c r="B48" s="66"/>
      <c r="C48" s="138"/>
      <c r="D48" s="138"/>
      <c r="E48" s="145"/>
      <c r="F48" s="145"/>
      <c r="G48" s="145"/>
      <c r="H48" s="138"/>
      <c r="I48" s="145"/>
      <c r="J48" s="145"/>
      <c r="K48" s="145"/>
      <c r="L48" s="138"/>
      <c r="M48" s="147">
        <v>25784</v>
      </c>
      <c r="N48" s="147">
        <v>37070</v>
      </c>
      <c r="O48" s="147">
        <v>24291</v>
      </c>
      <c r="P48" s="140">
        <v>-0.4</v>
      </c>
      <c r="Q48" s="147">
        <v>0</v>
      </c>
      <c r="R48" s="147">
        <v>0</v>
      </c>
      <c r="S48" s="147">
        <v>0</v>
      </c>
      <c r="T48" s="140">
        <v>0</v>
      </c>
      <c r="U48" s="147">
        <v>0</v>
      </c>
    </row>
    <row r="49" spans="1:21" s="14" customFormat="1" ht="15" customHeight="1" x14ac:dyDescent="0.25">
      <c r="A49" s="93"/>
      <c r="B49" s="65" t="s">
        <v>90</v>
      </c>
      <c r="C49" s="138"/>
      <c r="D49" s="138"/>
      <c r="E49" s="145"/>
      <c r="F49" s="145"/>
      <c r="G49" s="145"/>
      <c r="H49" s="138"/>
      <c r="I49" s="145"/>
      <c r="J49" s="145"/>
      <c r="K49" s="145"/>
      <c r="L49" s="138"/>
      <c r="M49" s="145"/>
      <c r="N49" s="145"/>
      <c r="O49" s="145"/>
      <c r="P49" s="138"/>
      <c r="Q49" s="145"/>
      <c r="R49" s="145"/>
      <c r="S49" s="145"/>
      <c r="T49" s="138"/>
      <c r="U49" s="145"/>
    </row>
    <row r="50" spans="1:21" s="14" customFormat="1" ht="15" customHeight="1" x14ac:dyDescent="0.25">
      <c r="A50" s="93">
        <v>46</v>
      </c>
      <c r="B50" s="66" t="s">
        <v>82</v>
      </c>
      <c r="C50" s="138">
        <v>1878312</v>
      </c>
      <c r="D50" s="138">
        <v>1652602</v>
      </c>
      <c r="E50" s="145">
        <v>1654483</v>
      </c>
      <c r="F50" s="145">
        <v>1619250</v>
      </c>
      <c r="G50" s="145">
        <v>1604593</v>
      </c>
      <c r="H50" s="138">
        <v>1618419</v>
      </c>
      <c r="I50" s="145">
        <v>1619259</v>
      </c>
      <c r="J50" s="145">
        <v>1627590</v>
      </c>
      <c r="K50" s="145">
        <v>1612612</v>
      </c>
      <c r="L50" s="138">
        <v>1582370</v>
      </c>
      <c r="M50" s="145">
        <v>1608919</v>
      </c>
      <c r="N50" s="145">
        <v>1753152</v>
      </c>
      <c r="O50" s="145">
        <v>1753416</v>
      </c>
      <c r="P50" s="138">
        <v>1711750</v>
      </c>
      <c r="Q50" s="145">
        <v>1724607</v>
      </c>
      <c r="R50" s="145">
        <v>1723749</v>
      </c>
      <c r="S50" s="145">
        <v>1723283</v>
      </c>
      <c r="T50" s="138">
        <v>1650569</v>
      </c>
      <c r="U50" s="145">
        <v>1630477</v>
      </c>
    </row>
    <row r="51" spans="1:21" s="14" customFormat="1" ht="15" customHeight="1" x14ac:dyDescent="0.25">
      <c r="A51" s="93">
        <v>47</v>
      </c>
      <c r="B51" s="66" t="s">
        <v>83</v>
      </c>
      <c r="C51" s="138">
        <v>9690</v>
      </c>
      <c r="D51" s="138">
        <v>3393</v>
      </c>
      <c r="E51" s="145">
        <v>24932</v>
      </c>
      <c r="F51" s="145">
        <v>21969</v>
      </c>
      <c r="G51" s="145">
        <v>15378</v>
      </c>
      <c r="H51" s="138">
        <v>13016</v>
      </c>
      <c r="I51" s="145">
        <v>9882</v>
      </c>
      <c r="J51" s="145">
        <v>45961</v>
      </c>
      <c r="K51" s="145">
        <v>51571</v>
      </c>
      <c r="L51" s="138">
        <v>55727</v>
      </c>
      <c r="M51" s="145">
        <v>53845</v>
      </c>
      <c r="N51" s="145">
        <v>54973</v>
      </c>
      <c r="O51" s="145">
        <v>45042</v>
      </c>
      <c r="P51" s="138">
        <v>63152</v>
      </c>
      <c r="Q51" s="145">
        <v>69260</v>
      </c>
      <c r="R51" s="145">
        <v>76490</v>
      </c>
      <c r="S51" s="145">
        <v>77373</v>
      </c>
      <c r="T51" s="138">
        <v>75618</v>
      </c>
      <c r="U51" s="145">
        <v>71794</v>
      </c>
    </row>
    <row r="52" spans="1:21" s="14" customFormat="1" ht="15" customHeight="1" x14ac:dyDescent="0.25">
      <c r="A52" s="93">
        <v>48</v>
      </c>
      <c r="B52" s="66" t="s">
        <v>124</v>
      </c>
      <c r="C52" s="138">
        <v>21484</v>
      </c>
      <c r="D52" s="138">
        <v>241</v>
      </c>
      <c r="E52" s="145">
        <v>62127</v>
      </c>
      <c r="F52" s="145">
        <v>35177</v>
      </c>
      <c r="G52" s="145">
        <v>28186</v>
      </c>
      <c r="H52" s="138">
        <v>20416</v>
      </c>
      <c r="I52" s="145">
        <v>30395</v>
      </c>
      <c r="J52" s="145">
        <v>35188</v>
      </c>
      <c r="K52" s="145">
        <v>31685</v>
      </c>
      <c r="L52" s="138">
        <v>27045</v>
      </c>
      <c r="M52" s="145">
        <v>24795</v>
      </c>
      <c r="N52" s="145">
        <v>36238</v>
      </c>
      <c r="O52" s="145">
        <v>37018</v>
      </c>
      <c r="P52" s="138">
        <v>28611</v>
      </c>
      <c r="Q52" s="145">
        <v>62428</v>
      </c>
      <c r="R52" s="145">
        <v>54670</v>
      </c>
      <c r="S52" s="145">
        <v>51777</v>
      </c>
      <c r="T52" s="138">
        <v>71660</v>
      </c>
      <c r="U52" s="145">
        <v>66748</v>
      </c>
    </row>
    <row r="53" spans="1:21" s="14" customFormat="1" ht="15" customHeight="1" x14ac:dyDescent="0.25">
      <c r="A53" s="93">
        <v>49</v>
      </c>
      <c r="B53" s="66" t="s">
        <v>214</v>
      </c>
      <c r="C53" s="138">
        <v>242951</v>
      </c>
      <c r="D53" s="138">
        <v>232197</v>
      </c>
      <c r="E53" s="145">
        <v>240864</v>
      </c>
      <c r="F53" s="145">
        <v>211250</v>
      </c>
      <c r="G53" s="145">
        <v>191533</v>
      </c>
      <c r="H53" s="138">
        <v>242673</v>
      </c>
      <c r="I53" s="145">
        <v>244273</v>
      </c>
      <c r="J53" s="145">
        <v>258632</v>
      </c>
      <c r="K53" s="145">
        <v>245448</v>
      </c>
      <c r="L53" s="138">
        <v>281201</v>
      </c>
      <c r="M53" s="145">
        <v>256105</v>
      </c>
      <c r="N53" s="145">
        <v>229468</v>
      </c>
      <c r="O53" s="145">
        <v>231080</v>
      </c>
      <c r="P53" s="138">
        <v>231825</v>
      </c>
      <c r="Q53" s="145">
        <v>248491</v>
      </c>
      <c r="R53" s="145">
        <v>273723</v>
      </c>
      <c r="S53" s="145">
        <v>272757</v>
      </c>
      <c r="T53" s="138">
        <v>281107</v>
      </c>
      <c r="U53" s="145">
        <v>276280</v>
      </c>
    </row>
    <row r="54" spans="1:21" s="14" customFormat="1" ht="15" customHeight="1" x14ac:dyDescent="0.25">
      <c r="A54" s="93">
        <v>50</v>
      </c>
      <c r="B54" s="66" t="s">
        <v>89</v>
      </c>
      <c r="C54" s="138">
        <v>0</v>
      </c>
      <c r="D54" s="138">
        <v>0</v>
      </c>
      <c r="E54" s="145">
        <v>0</v>
      </c>
      <c r="F54" s="145">
        <v>0</v>
      </c>
      <c r="G54" s="145">
        <v>0</v>
      </c>
      <c r="H54" s="138">
        <v>0</v>
      </c>
      <c r="I54" s="145">
        <v>12966</v>
      </c>
      <c r="J54" s="145">
        <v>10949</v>
      </c>
      <c r="K54" s="145">
        <v>12446</v>
      </c>
      <c r="L54" s="138">
        <v>17292</v>
      </c>
      <c r="M54" s="145">
        <v>25361</v>
      </c>
      <c r="N54" s="145">
        <v>25772</v>
      </c>
      <c r="O54" s="145">
        <v>26849</v>
      </c>
      <c r="P54" s="138">
        <v>96563</v>
      </c>
      <c r="Q54" s="145">
        <v>108143</v>
      </c>
      <c r="R54" s="145">
        <v>103834</v>
      </c>
      <c r="S54" s="145">
        <v>130224</v>
      </c>
      <c r="T54" s="138">
        <v>96333</v>
      </c>
      <c r="U54" s="145">
        <v>43545</v>
      </c>
    </row>
    <row r="55" spans="1:21" s="14" customFormat="1" ht="15" customHeight="1" x14ac:dyDescent="0.25">
      <c r="A55" s="93">
        <v>51</v>
      </c>
      <c r="B55" s="66" t="s">
        <v>91</v>
      </c>
      <c r="C55" s="138">
        <v>30896</v>
      </c>
      <c r="D55" s="138">
        <v>36828</v>
      </c>
      <c r="E55" s="145">
        <v>45694</v>
      </c>
      <c r="F55" s="145">
        <v>43496</v>
      </c>
      <c r="G55" s="145">
        <v>41029</v>
      </c>
      <c r="H55" s="138">
        <v>43897</v>
      </c>
      <c r="I55" s="145">
        <v>50264</v>
      </c>
      <c r="J55" s="145">
        <v>83235</v>
      </c>
      <c r="K55" s="145">
        <v>63866.663213564854</v>
      </c>
      <c r="L55" s="138">
        <v>56787</v>
      </c>
      <c r="M55" s="145">
        <v>49988</v>
      </c>
      <c r="N55" s="145">
        <v>42428</v>
      </c>
      <c r="O55" s="145">
        <v>39963</v>
      </c>
      <c r="P55" s="138">
        <v>32151</v>
      </c>
      <c r="Q55" s="145">
        <v>31151</v>
      </c>
      <c r="R55" s="145">
        <v>39009</v>
      </c>
      <c r="S55" s="145">
        <v>40229</v>
      </c>
      <c r="T55" s="138">
        <v>29913</v>
      </c>
      <c r="U55" s="145">
        <v>30213</v>
      </c>
    </row>
    <row r="56" spans="1:21" s="14" customFormat="1" ht="15" customHeight="1" x14ac:dyDescent="0.25">
      <c r="A56" s="93">
        <v>52</v>
      </c>
      <c r="B56" s="66" t="s">
        <v>76</v>
      </c>
      <c r="C56" s="138">
        <v>218392</v>
      </c>
      <c r="D56" s="138">
        <v>208583</v>
      </c>
      <c r="E56" s="145">
        <v>203783</v>
      </c>
      <c r="F56" s="145">
        <v>188815</v>
      </c>
      <c r="G56" s="145">
        <v>192546</v>
      </c>
      <c r="H56" s="138">
        <v>199499</v>
      </c>
      <c r="I56" s="145">
        <v>182006</v>
      </c>
      <c r="J56" s="145">
        <v>174493</v>
      </c>
      <c r="K56" s="145">
        <v>169490</v>
      </c>
      <c r="L56" s="138">
        <v>166406</v>
      </c>
      <c r="M56" s="145">
        <v>154905</v>
      </c>
      <c r="N56" s="145">
        <v>140941</v>
      </c>
      <c r="O56" s="145">
        <v>151517</v>
      </c>
      <c r="P56" s="138">
        <v>132535</v>
      </c>
      <c r="Q56" s="145">
        <v>161240</v>
      </c>
      <c r="R56" s="145">
        <v>157252</v>
      </c>
      <c r="S56" s="145">
        <v>176356</v>
      </c>
      <c r="T56" s="138">
        <v>177945</v>
      </c>
      <c r="U56" s="145">
        <v>175723</v>
      </c>
    </row>
    <row r="57" spans="1:21" s="14" customFormat="1" ht="15" customHeight="1" x14ac:dyDescent="0.25">
      <c r="A57" s="93">
        <v>53</v>
      </c>
      <c r="B57" s="66" t="s">
        <v>87</v>
      </c>
      <c r="C57" s="138">
        <v>138893</v>
      </c>
      <c r="D57" s="138">
        <v>114076</v>
      </c>
      <c r="E57" s="145">
        <v>105984</v>
      </c>
      <c r="F57" s="145">
        <v>101132</v>
      </c>
      <c r="G57" s="145">
        <v>112694</v>
      </c>
      <c r="H57" s="138">
        <v>105972</v>
      </c>
      <c r="I57" s="145">
        <v>98468</v>
      </c>
      <c r="J57" s="145">
        <v>93330</v>
      </c>
      <c r="K57" s="145">
        <v>86514</v>
      </c>
      <c r="L57" s="138">
        <v>79680</v>
      </c>
      <c r="M57" s="145">
        <v>81563</v>
      </c>
      <c r="N57" s="145">
        <v>70879</v>
      </c>
      <c r="O57" s="145">
        <v>78209</v>
      </c>
      <c r="P57" s="138">
        <v>69272</v>
      </c>
      <c r="Q57" s="145">
        <v>59144</v>
      </c>
      <c r="R57" s="145">
        <v>55404</v>
      </c>
      <c r="S57" s="145">
        <v>76695</v>
      </c>
      <c r="T57" s="138">
        <v>72596</v>
      </c>
      <c r="U57" s="145">
        <v>64422</v>
      </c>
    </row>
    <row r="58" spans="1:21" s="14" customFormat="1" ht="15" customHeight="1" thickBot="1" x14ac:dyDescent="0.3">
      <c r="A58" s="93">
        <v>54</v>
      </c>
      <c r="B58" s="67" t="s">
        <v>55</v>
      </c>
      <c r="C58" s="139">
        <v>25805</v>
      </c>
      <c r="D58" s="139">
        <v>23354</v>
      </c>
      <c r="E58" s="146">
        <v>35362</v>
      </c>
      <c r="F58" s="146">
        <v>32286</v>
      </c>
      <c r="G58" s="146">
        <v>31341</v>
      </c>
      <c r="H58" s="139">
        <v>50528</v>
      </c>
      <c r="I58" s="146">
        <v>52213</v>
      </c>
      <c r="J58" s="146">
        <v>53512</v>
      </c>
      <c r="K58" s="146">
        <v>80911.336786435146</v>
      </c>
      <c r="L58" s="139">
        <v>92758</v>
      </c>
      <c r="M58" s="146">
        <v>86950</v>
      </c>
      <c r="N58" s="146">
        <v>77233</v>
      </c>
      <c r="O58" s="146">
        <v>76542</v>
      </c>
      <c r="P58" s="139">
        <v>66020</v>
      </c>
      <c r="Q58" s="146">
        <v>68137</v>
      </c>
      <c r="R58" s="146">
        <v>68912</v>
      </c>
      <c r="S58" s="146">
        <v>63883</v>
      </c>
      <c r="T58" s="139">
        <v>62269</v>
      </c>
      <c r="U58" s="146">
        <v>58550</v>
      </c>
    </row>
    <row r="59" spans="1:21" s="14" customFormat="1" ht="15" customHeight="1" thickTop="1" x14ac:dyDescent="0.25">
      <c r="A59" s="93"/>
      <c r="B59" s="6"/>
      <c r="C59" s="140">
        <f t="shared" ref="C59:E59" si="26">SUM(C50:C58)</f>
        <v>2566423</v>
      </c>
      <c r="D59" s="140">
        <f t="shared" si="26"/>
        <v>2271274</v>
      </c>
      <c r="E59" s="147">
        <f t="shared" si="26"/>
        <v>2373229</v>
      </c>
      <c r="F59" s="147">
        <f t="shared" ref="F59:G59" si="27">SUM(F50:F58)</f>
        <v>2253375</v>
      </c>
      <c r="G59" s="147">
        <f t="shared" si="27"/>
        <v>2217300</v>
      </c>
      <c r="H59" s="140">
        <f t="shared" ref="H59:I59" si="28">SUM(H50:H58)</f>
        <v>2294420</v>
      </c>
      <c r="I59" s="147">
        <f t="shared" si="28"/>
        <v>2299726</v>
      </c>
      <c r="J59" s="147">
        <f t="shared" ref="J59:M59" si="29">SUM(J50:J58)</f>
        <v>2382890</v>
      </c>
      <c r="K59" s="147">
        <f t="shared" si="29"/>
        <v>2354544</v>
      </c>
      <c r="L59" s="140">
        <f t="shared" si="29"/>
        <v>2359266</v>
      </c>
      <c r="M59" s="147">
        <f t="shared" si="29"/>
        <v>2342431</v>
      </c>
      <c r="N59" s="147">
        <f t="shared" ref="N59:Q59" si="30">SUM(N50:N58)</f>
        <v>2431084</v>
      </c>
      <c r="O59" s="147">
        <f t="shared" si="30"/>
        <v>2439636</v>
      </c>
      <c r="P59" s="140">
        <f t="shared" si="30"/>
        <v>2431879</v>
      </c>
      <c r="Q59" s="147">
        <f t="shared" si="30"/>
        <v>2532601</v>
      </c>
      <c r="R59" s="147">
        <f t="shared" ref="R59:S59" si="31">SUM(R50:R58)</f>
        <v>2553043</v>
      </c>
      <c r="S59" s="147">
        <f t="shared" si="31"/>
        <v>2612577</v>
      </c>
      <c r="T59" s="140">
        <f t="shared" ref="T59:U59" si="32">SUM(T50:T58)</f>
        <v>2518010</v>
      </c>
      <c r="U59" s="147">
        <f t="shared" si="32"/>
        <v>2417752</v>
      </c>
    </row>
    <row r="60" spans="1:21" s="14" customFormat="1" ht="8.1" customHeight="1" thickBot="1" x14ac:dyDescent="0.3">
      <c r="A60" s="93"/>
      <c r="B60" s="6"/>
      <c r="C60" s="138"/>
      <c r="D60" s="138"/>
      <c r="E60" s="145"/>
      <c r="F60" s="145"/>
      <c r="G60" s="145"/>
      <c r="H60" s="138"/>
      <c r="I60" s="145"/>
      <c r="J60" s="145"/>
      <c r="K60" s="145"/>
      <c r="L60" s="138"/>
      <c r="M60" s="145"/>
      <c r="N60" s="145"/>
      <c r="O60" s="145"/>
      <c r="P60" s="138"/>
      <c r="Q60" s="145"/>
      <c r="R60" s="145"/>
      <c r="S60" s="145"/>
      <c r="T60" s="138"/>
      <c r="U60" s="145"/>
    </row>
    <row r="61" spans="1:21" s="14" customFormat="1" ht="15" customHeight="1" thickTop="1" x14ac:dyDescent="0.25">
      <c r="A61" s="93"/>
      <c r="B61" s="68" t="s">
        <v>92</v>
      </c>
      <c r="C61" s="141">
        <f t="shared" ref="C61:E61" si="33">SUM(C59,C45)</f>
        <v>3442982</v>
      </c>
      <c r="D61" s="141">
        <f t="shared" si="33"/>
        <v>3260556</v>
      </c>
      <c r="E61" s="148">
        <f t="shared" si="33"/>
        <v>3338701</v>
      </c>
      <c r="F61" s="148">
        <f t="shared" ref="F61:G61" si="34">SUM(F59,F45)</f>
        <v>3289001</v>
      </c>
      <c r="G61" s="148">
        <f t="shared" si="34"/>
        <v>3126556</v>
      </c>
      <c r="H61" s="141">
        <f t="shared" ref="H61:I61" si="35">SUM(H59,H45)</f>
        <v>3203712</v>
      </c>
      <c r="I61" s="148">
        <f t="shared" si="35"/>
        <v>3073274</v>
      </c>
      <c r="J61" s="148">
        <f t="shared" ref="J61:L61" si="36">SUM(J59,J45)</f>
        <v>3234903</v>
      </c>
      <c r="K61" s="148">
        <f t="shared" si="36"/>
        <v>3269704</v>
      </c>
      <c r="L61" s="141">
        <f t="shared" si="36"/>
        <v>3452060</v>
      </c>
      <c r="M61" s="148">
        <f>SUM(M59,M45,M48)</f>
        <v>3359414</v>
      </c>
      <c r="N61" s="148">
        <f>SUM(N59,N45,N48)</f>
        <v>3463109</v>
      </c>
      <c r="O61" s="148">
        <f>SUM(O59,O45,O48)</f>
        <v>3503972</v>
      </c>
      <c r="P61" s="141">
        <f t="shared" ref="P61" si="37">SUM(P59,P45)</f>
        <v>3577172</v>
      </c>
      <c r="Q61" s="148">
        <f>SUM(Q59,Q45,Q48)</f>
        <v>3556377</v>
      </c>
      <c r="R61" s="148">
        <f>SUM(R59,R45,R48)</f>
        <v>3728238</v>
      </c>
      <c r="S61" s="148">
        <f>SUM(S59,S45,S48)</f>
        <v>3924793</v>
      </c>
      <c r="T61" s="141">
        <f>SUM(T59,T45,T48)</f>
        <v>3985354</v>
      </c>
      <c r="U61" s="148">
        <f>SUM(U59,U45,U48)</f>
        <v>3832671</v>
      </c>
    </row>
    <row r="62" spans="1:21" s="14" customFormat="1" ht="8.1" customHeight="1" x14ac:dyDescent="0.25">
      <c r="A62" s="93"/>
      <c r="B62" s="65"/>
      <c r="C62" s="140"/>
      <c r="D62" s="140"/>
      <c r="E62" s="147"/>
      <c r="F62" s="147"/>
      <c r="G62" s="147"/>
      <c r="H62" s="140"/>
      <c r="I62" s="147"/>
      <c r="J62" s="147"/>
      <c r="K62" s="147"/>
      <c r="L62" s="140"/>
      <c r="M62" s="147"/>
      <c r="N62" s="147"/>
      <c r="O62" s="147"/>
      <c r="P62" s="140"/>
      <c r="Q62" s="147"/>
      <c r="R62" s="147"/>
      <c r="S62" s="147"/>
      <c r="T62" s="140"/>
      <c r="U62" s="147"/>
    </row>
    <row r="63" spans="1:21" s="14" customFormat="1" ht="15" customHeight="1" x14ac:dyDescent="0.25">
      <c r="A63" s="93"/>
      <c r="B63" s="65" t="s">
        <v>93</v>
      </c>
      <c r="C63" s="138"/>
      <c r="D63" s="138"/>
      <c r="E63" s="145"/>
      <c r="F63" s="145"/>
      <c r="G63" s="145"/>
      <c r="H63" s="138"/>
      <c r="I63" s="145"/>
      <c r="J63" s="145"/>
      <c r="K63" s="145"/>
      <c r="L63" s="138"/>
      <c r="M63" s="145"/>
      <c r="N63" s="145"/>
      <c r="O63" s="145"/>
      <c r="P63" s="138"/>
      <c r="Q63" s="145"/>
      <c r="R63" s="145"/>
      <c r="S63" s="145"/>
      <c r="T63" s="138"/>
      <c r="U63" s="145"/>
    </row>
    <row r="64" spans="1:21" s="14" customFormat="1" ht="15" customHeight="1" x14ac:dyDescent="0.25">
      <c r="A64" s="93">
        <v>60</v>
      </c>
      <c r="B64" s="66" t="s">
        <v>94</v>
      </c>
      <c r="C64" s="140">
        <v>1377445</v>
      </c>
      <c r="D64" s="140">
        <v>1386273</v>
      </c>
      <c r="E64" s="147">
        <v>1555583</v>
      </c>
      <c r="F64" s="147">
        <v>1555509</v>
      </c>
      <c r="G64" s="147">
        <v>1482393</v>
      </c>
      <c r="H64" s="140">
        <v>1440164</v>
      </c>
      <c r="I64" s="147">
        <v>1424770</v>
      </c>
      <c r="J64" s="147">
        <v>1376560</v>
      </c>
      <c r="K64" s="147">
        <v>1263741</v>
      </c>
      <c r="L64" s="140">
        <v>1197324</v>
      </c>
      <c r="M64" s="147">
        <v>1145524</v>
      </c>
      <c r="N64" s="147">
        <v>987251</v>
      </c>
      <c r="O64" s="147">
        <v>998957</v>
      </c>
      <c r="P64" s="140">
        <v>813930</v>
      </c>
      <c r="Q64" s="147">
        <v>869203</v>
      </c>
      <c r="R64" s="147">
        <v>889864</v>
      </c>
      <c r="S64" s="147">
        <v>977224</v>
      </c>
      <c r="T64" s="140">
        <v>1002934</v>
      </c>
      <c r="U64" s="147">
        <v>1141019</v>
      </c>
    </row>
    <row r="65" spans="1:21" s="14" customFormat="1" ht="15" customHeight="1" x14ac:dyDescent="0.25">
      <c r="A65" s="93">
        <v>61</v>
      </c>
      <c r="B65" s="209" t="s">
        <v>95</v>
      </c>
      <c r="C65" s="210">
        <v>243799</v>
      </c>
      <c r="D65" s="210">
        <v>258007</v>
      </c>
      <c r="E65" s="208">
        <v>276784</v>
      </c>
      <c r="F65" s="208">
        <v>272743</v>
      </c>
      <c r="G65" s="208">
        <v>274088</v>
      </c>
      <c r="H65" s="210">
        <v>268009</v>
      </c>
      <c r="I65" s="208">
        <v>273348</v>
      </c>
      <c r="J65" s="208">
        <v>277252</v>
      </c>
      <c r="K65" s="208">
        <v>273363</v>
      </c>
      <c r="L65" s="210">
        <v>254713</v>
      </c>
      <c r="M65" s="208">
        <v>264662</v>
      </c>
      <c r="N65" s="208">
        <v>254533</v>
      </c>
      <c r="O65" s="208">
        <v>266775</v>
      </c>
      <c r="P65" s="210">
        <v>246363</v>
      </c>
      <c r="Q65" s="208">
        <v>247595</v>
      </c>
      <c r="R65" s="208">
        <v>255745</v>
      </c>
      <c r="S65" s="208">
        <v>278181</v>
      </c>
      <c r="T65" s="210">
        <v>286629</v>
      </c>
      <c r="U65" s="208">
        <v>306559</v>
      </c>
    </row>
    <row r="66" spans="1:21" s="14" customFormat="1" ht="15" customHeight="1" x14ac:dyDescent="0.25">
      <c r="A66" s="93"/>
      <c r="B66" s="63"/>
      <c r="C66" s="140">
        <f t="shared" ref="C66:E66" si="38">SUM(C64:C65)</f>
        <v>1621244</v>
      </c>
      <c r="D66" s="140">
        <f t="shared" si="38"/>
        <v>1644280</v>
      </c>
      <c r="E66" s="147">
        <f t="shared" si="38"/>
        <v>1832367</v>
      </c>
      <c r="F66" s="147">
        <f t="shared" ref="F66:G66" si="39">SUM(F64:F65)</f>
        <v>1828252</v>
      </c>
      <c r="G66" s="147">
        <f t="shared" si="39"/>
        <v>1756481</v>
      </c>
      <c r="H66" s="140">
        <f t="shared" ref="H66:I66" si="40">SUM(H64:H65)</f>
        <v>1708173</v>
      </c>
      <c r="I66" s="147">
        <f t="shared" si="40"/>
        <v>1698118</v>
      </c>
      <c r="J66" s="147">
        <f t="shared" ref="J66:M66" si="41">SUM(J64:J65)</f>
        <v>1653812</v>
      </c>
      <c r="K66" s="147">
        <f t="shared" si="41"/>
        <v>1537104</v>
      </c>
      <c r="L66" s="140">
        <f t="shared" si="41"/>
        <v>1452037</v>
      </c>
      <c r="M66" s="147">
        <f t="shared" si="41"/>
        <v>1410186</v>
      </c>
      <c r="N66" s="147">
        <f t="shared" ref="N66:Q66" si="42">SUM(N64:N65)</f>
        <v>1241784</v>
      </c>
      <c r="O66" s="147">
        <f t="shared" si="42"/>
        <v>1265732</v>
      </c>
      <c r="P66" s="140">
        <f t="shared" si="42"/>
        <v>1060293</v>
      </c>
      <c r="Q66" s="147">
        <f t="shared" si="42"/>
        <v>1116798</v>
      </c>
      <c r="R66" s="147">
        <f t="shared" ref="R66:S66" si="43">SUM(R64:R65)</f>
        <v>1145609</v>
      </c>
      <c r="S66" s="147">
        <f t="shared" si="43"/>
        <v>1255405</v>
      </c>
      <c r="T66" s="140">
        <f t="shared" ref="T66:U66" si="44">SUM(T64:T65)</f>
        <v>1289563</v>
      </c>
      <c r="U66" s="147">
        <f t="shared" si="44"/>
        <v>1447578</v>
      </c>
    </row>
    <row r="67" spans="1:21" s="14" customFormat="1" ht="7.5" customHeight="1" thickBot="1" x14ac:dyDescent="0.3">
      <c r="A67" s="93"/>
      <c r="B67" s="65"/>
      <c r="C67" s="140"/>
      <c r="D67" s="140"/>
      <c r="E67" s="147"/>
      <c r="F67" s="147"/>
      <c r="G67" s="147"/>
      <c r="H67" s="140"/>
      <c r="I67" s="147"/>
      <c r="J67" s="147"/>
      <c r="K67" s="147"/>
      <c r="L67" s="140"/>
      <c r="M67" s="147"/>
      <c r="N67" s="147"/>
      <c r="O67" s="147"/>
      <c r="P67" s="140"/>
      <c r="Q67" s="147"/>
      <c r="R67" s="147"/>
      <c r="S67" s="147"/>
      <c r="T67" s="140"/>
      <c r="U67" s="147"/>
    </row>
    <row r="68" spans="1:21" s="14" customFormat="1" ht="15" customHeight="1" thickTop="1" x14ac:dyDescent="0.25">
      <c r="A68" s="93"/>
      <c r="B68" s="68" t="s">
        <v>96</v>
      </c>
      <c r="C68" s="141">
        <f t="shared" ref="C68:E68" si="45">SUM(C66,C61)</f>
        <v>5064226</v>
      </c>
      <c r="D68" s="141">
        <f t="shared" si="45"/>
        <v>4904836</v>
      </c>
      <c r="E68" s="148">
        <f t="shared" si="45"/>
        <v>5171068</v>
      </c>
      <c r="F68" s="148">
        <f t="shared" ref="F68:G68" si="46">SUM(F66,F61)</f>
        <v>5117253</v>
      </c>
      <c r="G68" s="148">
        <f t="shared" si="46"/>
        <v>4883037</v>
      </c>
      <c r="H68" s="141">
        <f t="shared" ref="H68:I68" si="47">SUM(H66,H61)</f>
        <v>4911885</v>
      </c>
      <c r="I68" s="148">
        <f t="shared" si="47"/>
        <v>4771392</v>
      </c>
      <c r="J68" s="148">
        <f t="shared" ref="J68:M68" si="48">SUM(J66,J61)</f>
        <v>4888715</v>
      </c>
      <c r="K68" s="148">
        <f t="shared" si="48"/>
        <v>4806808</v>
      </c>
      <c r="L68" s="141">
        <f t="shared" si="48"/>
        <v>4904097</v>
      </c>
      <c r="M68" s="148">
        <f t="shared" si="48"/>
        <v>4769600</v>
      </c>
      <c r="N68" s="148">
        <f t="shared" ref="N68:Q68" si="49">SUM(N66,N61)</f>
        <v>4704893</v>
      </c>
      <c r="O68" s="148">
        <f t="shared" si="49"/>
        <v>4769704</v>
      </c>
      <c r="P68" s="141">
        <f t="shared" si="49"/>
        <v>4637465</v>
      </c>
      <c r="Q68" s="148">
        <f t="shared" si="49"/>
        <v>4673175</v>
      </c>
      <c r="R68" s="148">
        <f t="shared" ref="R68:S68" si="50">SUM(R66,R61)</f>
        <v>4873847</v>
      </c>
      <c r="S68" s="148">
        <f t="shared" si="50"/>
        <v>5180198</v>
      </c>
      <c r="T68" s="141">
        <f t="shared" ref="T68:U68" si="51">SUM(T66,T61)</f>
        <v>5274917</v>
      </c>
      <c r="U68" s="148">
        <f t="shared" si="51"/>
        <v>5280249</v>
      </c>
    </row>
    <row r="69" spans="1:21" x14ac:dyDescent="0.25">
      <c r="C69" s="69"/>
      <c r="D69" s="69"/>
      <c r="E69" s="69"/>
      <c r="F69" s="69"/>
      <c r="G69" s="69"/>
      <c r="H69" s="69"/>
      <c r="I69" s="69"/>
      <c r="J69" s="69"/>
      <c r="K69" s="69"/>
      <c r="L69" s="69"/>
      <c r="M69" s="69"/>
      <c r="N69" s="69"/>
      <c r="O69" s="69"/>
      <c r="P69" s="69"/>
      <c r="Q69" s="69"/>
      <c r="R69" s="69"/>
      <c r="S69" s="69"/>
      <c r="T69" s="69"/>
      <c r="U69" s="69"/>
    </row>
    <row r="70" spans="1:21" x14ac:dyDescent="0.25">
      <c r="C70" s="69"/>
      <c r="D70" s="69"/>
      <c r="E70" s="69"/>
      <c r="F70" s="69"/>
      <c r="G70" s="69"/>
      <c r="H70" s="69"/>
      <c r="I70" s="69"/>
      <c r="J70" s="69"/>
      <c r="K70" s="69"/>
      <c r="L70" s="69"/>
      <c r="M70" s="69"/>
      <c r="N70" s="69"/>
      <c r="O70" s="69"/>
      <c r="P70" s="69"/>
      <c r="Q70" s="69"/>
      <c r="R70" s="69"/>
      <c r="S70" s="69"/>
      <c r="T70" s="69"/>
      <c r="U70" s="69"/>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568C-35D9-44C3-AFCD-9B1DF7C4AFD6}">
  <sheetPr codeName="Planilha9"/>
  <dimension ref="A1:U21"/>
  <sheetViews>
    <sheetView showGridLines="0" zoomScaleNormal="100" workbookViewId="0"/>
  </sheetViews>
  <sheetFormatPr defaultColWidth="9.140625" defaultRowHeight="15" customHeight="1" x14ac:dyDescent="0.25"/>
  <cols>
    <col min="1" max="1" width="5.7109375" style="43" customWidth="1"/>
    <col min="2" max="2" width="29.85546875" style="14" customWidth="1"/>
    <col min="3" max="21" width="15.7109375" style="7" customWidth="1"/>
    <col min="22" max="16384" width="9.140625" style="14"/>
  </cols>
  <sheetData>
    <row r="1" spans="1:21" ht="15" customHeight="1" x14ac:dyDescent="0.25">
      <c r="C1" s="14"/>
      <c r="D1" s="14"/>
      <c r="E1" s="14"/>
      <c r="F1" s="14"/>
      <c r="G1" s="14"/>
      <c r="H1" s="14"/>
      <c r="I1" s="14"/>
      <c r="J1" s="14"/>
      <c r="K1" s="14"/>
      <c r="L1" s="14"/>
      <c r="M1" s="14"/>
      <c r="N1" s="14"/>
      <c r="O1" s="14"/>
      <c r="P1" s="14"/>
      <c r="Q1" s="14"/>
      <c r="R1" s="14"/>
      <c r="S1" s="14"/>
      <c r="T1" s="14"/>
      <c r="U1" s="14"/>
    </row>
    <row r="2" spans="1:21" ht="15" customHeight="1" x14ac:dyDescent="0.25">
      <c r="C2" s="14"/>
      <c r="D2" s="14"/>
      <c r="E2" s="14"/>
      <c r="F2" s="14"/>
      <c r="G2" s="14"/>
      <c r="H2" s="14"/>
      <c r="I2" s="14"/>
      <c r="J2" s="14"/>
      <c r="K2" s="14"/>
      <c r="L2" s="14"/>
      <c r="M2" s="14"/>
      <c r="N2" s="14"/>
      <c r="O2" s="14"/>
      <c r="P2" s="14"/>
      <c r="Q2" s="14"/>
      <c r="R2" s="14"/>
      <c r="S2" s="14"/>
      <c r="T2" s="14"/>
      <c r="U2" s="14"/>
    </row>
    <row r="3" spans="1:21" ht="15" customHeight="1" x14ac:dyDescent="0.25">
      <c r="B3" s="82" t="s">
        <v>171</v>
      </c>
      <c r="C3" s="15"/>
      <c r="D3" s="15"/>
      <c r="E3" s="15"/>
      <c r="F3" s="15"/>
      <c r="G3" s="15"/>
      <c r="H3" s="15"/>
      <c r="I3" s="15"/>
      <c r="J3" s="15"/>
      <c r="K3" s="15"/>
      <c r="L3" s="15"/>
      <c r="M3" s="15"/>
      <c r="N3" s="15"/>
      <c r="O3" s="15"/>
      <c r="P3" s="15"/>
      <c r="Q3" s="15"/>
      <c r="R3" s="15"/>
      <c r="S3" s="15"/>
      <c r="T3" s="15"/>
      <c r="U3" s="15"/>
    </row>
    <row r="4" spans="1:21" ht="8.1" customHeight="1" x14ac:dyDescent="0.25">
      <c r="B4" s="82"/>
      <c r="C4" s="43" t="s">
        <v>31</v>
      </c>
      <c r="D4" s="43" t="s">
        <v>49</v>
      </c>
      <c r="E4" s="43" t="str">
        <f t="shared" ref="E4:U4" si="0">E5</f>
        <v>1Q22</v>
      </c>
      <c r="F4" s="43" t="str">
        <f t="shared" si="0"/>
        <v>2Q22</v>
      </c>
      <c r="G4" s="43" t="str">
        <f t="shared" si="0"/>
        <v>3Q22</v>
      </c>
      <c r="H4" s="43" t="s">
        <v>188</v>
      </c>
      <c r="I4" s="43" t="str">
        <f t="shared" si="0"/>
        <v>1Q23</v>
      </c>
      <c r="J4" s="43" t="str">
        <f t="shared" si="0"/>
        <v>2Q23</v>
      </c>
      <c r="K4" s="43" t="str">
        <f t="shared" si="0"/>
        <v>3Q23</v>
      </c>
      <c r="L4" s="43" t="s">
        <v>207</v>
      </c>
      <c r="M4" s="43" t="str">
        <f t="shared" si="0"/>
        <v>1Q24</v>
      </c>
      <c r="N4" s="43" t="str">
        <f t="shared" si="0"/>
        <v>2Q24</v>
      </c>
      <c r="O4" s="43" t="str">
        <f t="shared" si="0"/>
        <v>3Q24</v>
      </c>
      <c r="P4" s="43" t="s">
        <v>229</v>
      </c>
      <c r="Q4" s="43" t="str">
        <f t="shared" si="0"/>
        <v>1Q25</v>
      </c>
      <c r="R4" s="43" t="str">
        <f t="shared" si="0"/>
        <v>2Q25</v>
      </c>
      <c r="S4" s="43" t="str">
        <f t="shared" si="0"/>
        <v>3Q25</v>
      </c>
      <c r="T4" s="43" t="s">
        <v>251</v>
      </c>
      <c r="U4" s="43" t="str">
        <f t="shared" si="0"/>
        <v>1Q26</v>
      </c>
    </row>
    <row r="5" spans="1:21" ht="24.95" customHeight="1" x14ac:dyDescent="0.25">
      <c r="B5" s="83" t="s">
        <v>10</v>
      </c>
      <c r="C5" s="84">
        <v>2020</v>
      </c>
      <c r="D5" s="84">
        <v>2021</v>
      </c>
      <c r="E5" s="84" t="s">
        <v>50</v>
      </c>
      <c r="F5" s="84" t="s">
        <v>182</v>
      </c>
      <c r="G5" s="84" t="s">
        <v>185</v>
      </c>
      <c r="H5" s="84">
        <v>2022</v>
      </c>
      <c r="I5" s="84" t="s">
        <v>194</v>
      </c>
      <c r="J5" s="84" t="s">
        <v>202</v>
      </c>
      <c r="K5" s="84" t="s">
        <v>205</v>
      </c>
      <c r="L5" s="84">
        <v>2023</v>
      </c>
      <c r="M5" s="84" t="s">
        <v>210</v>
      </c>
      <c r="N5" s="84" t="s">
        <v>222</v>
      </c>
      <c r="O5" s="84" t="s">
        <v>227</v>
      </c>
      <c r="P5" s="84">
        <v>2024</v>
      </c>
      <c r="Q5" s="84" t="s">
        <v>238</v>
      </c>
      <c r="R5" s="84" t="s">
        <v>244</v>
      </c>
      <c r="S5" s="84" t="s">
        <v>247</v>
      </c>
      <c r="T5" s="84">
        <v>2025</v>
      </c>
      <c r="U5" s="84" t="s">
        <v>263</v>
      </c>
    </row>
    <row r="6" spans="1:21" ht="15" customHeight="1" x14ac:dyDescent="0.25">
      <c r="A6" s="43">
        <v>4</v>
      </c>
      <c r="B6" s="72" t="s">
        <v>173</v>
      </c>
      <c r="C6" s="136">
        <v>2024.3140000000001</v>
      </c>
      <c r="D6" s="136">
        <v>1699.3150000000001</v>
      </c>
      <c r="E6" s="19">
        <v>1704.41</v>
      </c>
      <c r="F6" s="19">
        <v>1670.336</v>
      </c>
      <c r="G6" s="19">
        <v>1650.2360000000001</v>
      </c>
      <c r="H6" s="136">
        <v>1669.259</v>
      </c>
      <c r="I6" s="19">
        <v>1668.973</v>
      </c>
      <c r="J6" s="19">
        <v>1680.8510000000001</v>
      </c>
      <c r="K6" s="19">
        <v>1662.327</v>
      </c>
      <c r="L6" s="136">
        <v>1725.566</v>
      </c>
      <c r="M6" s="19">
        <v>1740.2349999999999</v>
      </c>
      <c r="N6" s="19">
        <v>1854.0409999999999</v>
      </c>
      <c r="O6" s="19">
        <v>1863.3440000000001</v>
      </c>
      <c r="P6" s="136">
        <v>1762.633</v>
      </c>
      <c r="Q6" s="19">
        <v>1781.876</v>
      </c>
      <c r="R6" s="19">
        <v>1819.636</v>
      </c>
      <c r="S6" s="19">
        <v>1833.63</v>
      </c>
      <c r="T6" s="136">
        <v>1705.9839999999999</v>
      </c>
      <c r="U6" s="19">
        <v>1768.133</v>
      </c>
    </row>
    <row r="7" spans="1:21" ht="15" customHeight="1" x14ac:dyDescent="0.25">
      <c r="A7" s="43">
        <v>7</v>
      </c>
      <c r="B7" s="72" t="s">
        <v>175</v>
      </c>
      <c r="C7" s="136">
        <v>1121.2070000000001</v>
      </c>
      <c r="D7" s="136">
        <v>763.01900000000001</v>
      </c>
      <c r="E7" s="19">
        <v>598.95000000000005</v>
      </c>
      <c r="F7" s="19">
        <v>632.56900000000007</v>
      </c>
      <c r="G7" s="19">
        <v>537.86299999999994</v>
      </c>
      <c r="H7" s="136">
        <v>515.88800000000003</v>
      </c>
      <c r="I7" s="19">
        <v>375.166</v>
      </c>
      <c r="J7" s="19">
        <v>421.47900000000004</v>
      </c>
      <c r="K7" s="19">
        <v>422.27699999999999</v>
      </c>
      <c r="L7" s="136">
        <v>468.31700000000001</v>
      </c>
      <c r="M7" s="19">
        <v>324.28299999999996</v>
      </c>
      <c r="N7" s="19">
        <v>474.05100000000004</v>
      </c>
      <c r="O7" s="19">
        <v>524.923</v>
      </c>
      <c r="P7" s="136">
        <v>640.23</v>
      </c>
      <c r="Q7" s="19">
        <v>401.20600000000002</v>
      </c>
      <c r="R7" s="19">
        <v>417.69400000000002</v>
      </c>
      <c r="S7" s="19">
        <v>470.327</v>
      </c>
      <c r="T7" s="136">
        <v>521.55799999999999</v>
      </c>
      <c r="U7" s="19">
        <v>395.95699999999999</v>
      </c>
    </row>
    <row r="8" spans="1:21" ht="15" customHeight="1" x14ac:dyDescent="0.25">
      <c r="A8" s="43">
        <v>10</v>
      </c>
      <c r="B8" s="72" t="s">
        <v>176</v>
      </c>
      <c r="C8" s="136">
        <v>923.69</v>
      </c>
      <c r="D8" s="136">
        <v>962.46600000000001</v>
      </c>
      <c r="E8" s="19">
        <v>1146.4570000000001</v>
      </c>
      <c r="F8" s="19">
        <v>1068.6369999999999</v>
      </c>
      <c r="G8" s="19">
        <v>1138.4949999999999</v>
      </c>
      <c r="H8" s="136">
        <v>1183.1510000000001</v>
      </c>
      <c r="I8" s="19">
        <v>1328.8530000000001</v>
      </c>
      <c r="J8" s="19">
        <v>1322.5930000000001</v>
      </c>
      <c r="K8" s="19">
        <v>1307.183</v>
      </c>
      <c r="L8" s="136">
        <v>1337.2539999999999</v>
      </c>
      <c r="M8" s="19">
        <v>1495.7529999999999</v>
      </c>
      <c r="N8" s="19">
        <v>1449.7809999999999</v>
      </c>
      <c r="O8" s="19">
        <v>1408.877</v>
      </c>
      <c r="P8" s="136">
        <v>1216.818</v>
      </c>
      <c r="Q8" s="19">
        <v>1488.194</v>
      </c>
      <c r="R8" s="19">
        <v>1515.1489999999999</v>
      </c>
      <c r="S8" s="19">
        <v>1479.1310000000001</v>
      </c>
      <c r="T8" s="136">
        <v>1303.2190000000001</v>
      </c>
      <c r="U8" s="19">
        <v>1481.4829999999999</v>
      </c>
    </row>
    <row r="9" spans="1:21" ht="15" customHeight="1" x14ac:dyDescent="0.25">
      <c r="A9" s="43">
        <v>11</v>
      </c>
      <c r="B9" s="72" t="s">
        <v>192</v>
      </c>
      <c r="C9" s="136">
        <v>418.91700000000003</v>
      </c>
      <c r="D9" s="136">
        <v>743.83500000000004</v>
      </c>
      <c r="E9" s="19">
        <v>781.53899999999999</v>
      </c>
      <c r="F9" s="19">
        <v>850.71472632676125</v>
      </c>
      <c r="G9" s="19">
        <v>793.52082695951253</v>
      </c>
      <c r="H9" s="136">
        <v>763.20457863275124</v>
      </c>
      <c r="I9" s="19">
        <v>677.94410063275109</v>
      </c>
      <c r="J9" s="19">
        <v>450.86237430598999</v>
      </c>
      <c r="K9" s="19">
        <v>416.36575167323883</v>
      </c>
      <c r="L9" s="136">
        <v>406.04300000000001</v>
      </c>
      <c r="M9" s="19">
        <v>400.13799999999998</v>
      </c>
      <c r="N9" s="19">
        <v>530.90899999999999</v>
      </c>
      <c r="O9" s="19">
        <v>627.255</v>
      </c>
      <c r="P9" s="136">
        <v>714.08</v>
      </c>
      <c r="Q9" s="19">
        <v>710.65099999999995</v>
      </c>
      <c r="R9" s="19">
        <v>665.39700000000005</v>
      </c>
      <c r="S9" s="19">
        <v>668.56600000000003</v>
      </c>
      <c r="T9" s="136">
        <v>771.88</v>
      </c>
      <c r="U9" s="19">
        <v>929.49599999999998</v>
      </c>
    </row>
    <row r="10" spans="1:21" ht="15" customHeight="1" x14ac:dyDescent="0.25">
      <c r="A10" s="43">
        <v>12</v>
      </c>
      <c r="B10" s="72" t="s">
        <v>174</v>
      </c>
      <c r="C10" s="137">
        <v>2.2049475194370243</v>
      </c>
      <c r="D10" s="137">
        <v>1.2939240557381677</v>
      </c>
      <c r="E10" s="149">
        <v>1.4669223160968294</v>
      </c>
      <c r="F10" s="149">
        <v>1.2561637490562663</v>
      </c>
      <c r="G10" s="149">
        <v>1.4347386499763402</v>
      </c>
      <c r="H10" s="137">
        <v>1.5502409617609541</v>
      </c>
      <c r="I10" s="149">
        <v>1.9601217840227989</v>
      </c>
      <c r="J10" s="149">
        <v>2.9334738833238418</v>
      </c>
      <c r="K10" s="149">
        <v>3.1395065390149304</v>
      </c>
      <c r="L10" s="137">
        <v>3.2933802577559521</v>
      </c>
      <c r="M10" s="149">
        <v>3.7380928579640025</v>
      </c>
      <c r="N10" s="149">
        <v>2.7307523511562244</v>
      </c>
      <c r="O10" s="149">
        <v>2.2460992738200574</v>
      </c>
      <c r="P10" s="137">
        <v>1.7040359623571588</v>
      </c>
      <c r="Q10" s="149">
        <v>2.0941277786142565</v>
      </c>
      <c r="R10" s="149">
        <v>2.2770601610767707</v>
      </c>
      <c r="S10" s="149">
        <v>2.2123933912283902</v>
      </c>
      <c r="T10" s="137">
        <v>1.6883699538788413</v>
      </c>
      <c r="U10" s="149">
        <v>1.5938562403711258</v>
      </c>
    </row>
    <row r="11" spans="1:21" ht="8.1" customHeight="1" x14ac:dyDescent="0.25">
      <c r="C11" s="80"/>
      <c r="D11" s="80"/>
      <c r="E11" s="80"/>
      <c r="F11" s="80"/>
      <c r="G11" s="80"/>
      <c r="H11" s="80"/>
      <c r="I11" s="80"/>
      <c r="J11" s="80"/>
      <c r="K11" s="80"/>
      <c r="L11" s="80"/>
      <c r="M11" s="80"/>
      <c r="N11" s="80"/>
      <c r="O11" s="80"/>
      <c r="P11" s="80"/>
      <c r="Q11" s="80"/>
      <c r="R11" s="80"/>
      <c r="S11" s="80"/>
      <c r="T11" s="80"/>
      <c r="U11" s="80"/>
    </row>
    <row r="12" spans="1:21" ht="15" customHeight="1" x14ac:dyDescent="0.25">
      <c r="B12" s="45" t="s">
        <v>221</v>
      </c>
      <c r="C12" s="87"/>
      <c r="D12" s="87"/>
      <c r="E12" s="87"/>
      <c r="F12" s="14"/>
      <c r="G12" s="14"/>
      <c r="H12" s="86"/>
      <c r="I12" s="87"/>
      <c r="J12" s="87"/>
      <c r="K12" s="87"/>
      <c r="L12" s="86"/>
      <c r="M12" s="87"/>
      <c r="N12" s="87"/>
      <c r="O12" s="87"/>
      <c r="P12" s="86"/>
      <c r="Q12" s="87"/>
      <c r="R12" s="87"/>
      <c r="S12" s="87"/>
      <c r="T12" s="86"/>
      <c r="U12" s="87"/>
    </row>
    <row r="13" spans="1:21" ht="15" customHeight="1" x14ac:dyDescent="0.25">
      <c r="B13" s="45" t="s">
        <v>193</v>
      </c>
      <c r="C13" s="87"/>
      <c r="D13" s="87"/>
      <c r="E13" s="87"/>
      <c r="F13" s="87"/>
      <c r="G13" s="14"/>
      <c r="H13" s="14"/>
      <c r="I13" s="87"/>
      <c r="J13" s="87"/>
      <c r="K13" s="87"/>
      <c r="L13" s="14"/>
      <c r="M13" s="87"/>
      <c r="N13" s="87"/>
      <c r="O13" s="87"/>
      <c r="P13" s="14"/>
      <c r="Q13" s="87"/>
      <c r="R13" s="87"/>
      <c r="S13" s="87"/>
      <c r="T13" s="14"/>
      <c r="U13" s="87"/>
    </row>
    <row r="14" spans="1:21" ht="15" customHeight="1" x14ac:dyDescent="0.25">
      <c r="B14" s="45" t="s">
        <v>267</v>
      </c>
      <c r="C14" s="87"/>
      <c r="D14" s="87"/>
      <c r="E14" s="87"/>
      <c r="F14" s="87"/>
      <c r="G14" s="14"/>
      <c r="H14" s="14"/>
      <c r="I14" s="87"/>
      <c r="J14" s="87"/>
      <c r="K14" s="87"/>
      <c r="L14" s="14"/>
      <c r="M14" s="87"/>
      <c r="N14" s="87"/>
      <c r="O14" s="87"/>
      <c r="P14" s="14"/>
      <c r="Q14" s="87"/>
      <c r="R14" s="87"/>
      <c r="S14" s="87"/>
      <c r="T14" s="14"/>
      <c r="U14" s="87"/>
    </row>
    <row r="15" spans="1:21" ht="15" customHeight="1" x14ac:dyDescent="0.25">
      <c r="B15" s="45"/>
    </row>
    <row r="17" spans="2:21" ht="15" customHeight="1" x14ac:dyDescent="0.25">
      <c r="B17" s="87"/>
    </row>
    <row r="21" spans="2:21" ht="15" customHeight="1" x14ac:dyDescent="0.25">
      <c r="C21" s="81"/>
      <c r="D21" s="81"/>
      <c r="E21" s="81"/>
      <c r="F21" s="81"/>
      <c r="G21" s="81"/>
      <c r="H21" s="81"/>
      <c r="I21" s="81"/>
      <c r="J21" s="81"/>
      <c r="K21" s="81"/>
      <c r="L21" s="81"/>
      <c r="M21" s="81"/>
      <c r="N21" s="81"/>
      <c r="O21" s="81"/>
      <c r="P21" s="81"/>
      <c r="Q21" s="81"/>
      <c r="R21" s="81"/>
      <c r="S21" s="81"/>
      <c r="T21" s="81"/>
      <c r="U21" s="81"/>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E838-9FE9-479A-89B3-4DB1106A5862}">
  <sheetPr codeName="Planilha10"/>
  <dimension ref="A1:Y37"/>
  <sheetViews>
    <sheetView showGridLines="0" zoomScale="55" zoomScaleNormal="55" workbookViewId="0">
      <selection activeCell="C42" sqref="C42"/>
    </sheetView>
  </sheetViews>
  <sheetFormatPr defaultColWidth="9.140625" defaultRowHeight="20.100000000000001" customHeight="1" x14ac:dyDescent="0.2"/>
  <cols>
    <col min="1" max="1" width="5.7109375" style="43" customWidth="1"/>
    <col min="2" max="2" width="66.140625" style="97" bestFit="1" customWidth="1"/>
    <col min="3" max="25" width="17.7109375" style="97" customWidth="1"/>
    <col min="26" max="16384" width="9.140625" style="97"/>
  </cols>
  <sheetData>
    <row r="1" spans="1:25" s="14" customFormat="1" ht="15" customHeight="1" x14ac:dyDescent="0.25">
      <c r="A1" s="44"/>
    </row>
    <row r="2" spans="1:25" s="14" customFormat="1" ht="15" customHeight="1" x14ac:dyDescent="0.25">
      <c r="A2" s="44"/>
    </row>
    <row r="3" spans="1:25" s="14" customFormat="1" ht="15" customHeight="1" x14ac:dyDescent="0.25">
      <c r="A3" s="44"/>
      <c r="B3" s="82" t="s">
        <v>322</v>
      </c>
      <c r="C3" s="82"/>
      <c r="D3" s="82"/>
      <c r="E3" s="15"/>
      <c r="F3" s="15"/>
      <c r="G3" s="15"/>
      <c r="H3" s="15"/>
      <c r="I3" s="82"/>
      <c r="J3" s="15"/>
      <c r="K3" s="15"/>
      <c r="L3" s="15"/>
      <c r="M3" s="15"/>
      <c r="N3" s="82"/>
      <c r="O3" s="15"/>
      <c r="P3" s="15"/>
      <c r="Q3" s="15"/>
      <c r="R3" s="15"/>
      <c r="S3" s="82"/>
      <c r="T3" s="15"/>
      <c r="U3" s="15"/>
      <c r="V3" s="15"/>
      <c r="W3" s="15"/>
      <c r="X3" s="82"/>
      <c r="Y3" s="15"/>
    </row>
    <row r="4" spans="1:25" s="14" customFormat="1" ht="8.1" customHeight="1" x14ac:dyDescent="0.25">
      <c r="A4" s="44"/>
      <c r="B4" s="82"/>
      <c r="C4" s="82"/>
      <c r="D4" s="82"/>
      <c r="E4" s="15"/>
      <c r="F4" s="15"/>
      <c r="G4" s="15"/>
      <c r="H4" s="15"/>
      <c r="I4" s="82"/>
      <c r="J4" s="15"/>
      <c r="K4" s="15"/>
      <c r="L4" s="15"/>
      <c r="M4" s="15"/>
      <c r="N4" s="82"/>
      <c r="O4" s="15"/>
      <c r="P4" s="15"/>
      <c r="Q4" s="15"/>
      <c r="R4" s="15"/>
      <c r="S4" s="82"/>
      <c r="T4" s="15"/>
      <c r="U4" s="15"/>
      <c r="V4" s="15"/>
      <c r="W4" s="15"/>
      <c r="X4" s="82"/>
      <c r="Y4" s="15"/>
    </row>
    <row r="5" spans="1:25" customFormat="1" ht="30" customHeight="1" x14ac:dyDescent="0.25">
      <c r="A5" s="93"/>
      <c r="B5" s="85" t="s">
        <v>10</v>
      </c>
      <c r="C5" s="123">
        <v>2020</v>
      </c>
      <c r="D5" s="123">
        <v>2021</v>
      </c>
      <c r="E5" s="123" t="s">
        <v>50</v>
      </c>
      <c r="F5" s="123" t="s">
        <v>182</v>
      </c>
      <c r="G5" s="123" t="s">
        <v>185</v>
      </c>
      <c r="H5" s="123" t="s">
        <v>188</v>
      </c>
      <c r="I5" s="123">
        <v>2022</v>
      </c>
      <c r="J5" s="123" t="s">
        <v>194</v>
      </c>
      <c r="K5" s="123" t="s">
        <v>202</v>
      </c>
      <c r="L5" s="123" t="s">
        <v>205</v>
      </c>
      <c r="M5" s="123" t="s">
        <v>207</v>
      </c>
      <c r="N5" s="123">
        <v>2023</v>
      </c>
      <c r="O5" s="123" t="s">
        <v>210</v>
      </c>
      <c r="P5" s="123" t="s">
        <v>222</v>
      </c>
      <c r="Q5" s="123" t="s">
        <v>227</v>
      </c>
      <c r="R5" s="123" t="s">
        <v>229</v>
      </c>
      <c r="S5" s="123">
        <v>2024</v>
      </c>
      <c r="T5" s="123" t="s">
        <v>238</v>
      </c>
      <c r="U5" s="123" t="s">
        <v>244</v>
      </c>
      <c r="V5" s="123" t="s">
        <v>247</v>
      </c>
      <c r="W5" s="123" t="s">
        <v>251</v>
      </c>
      <c r="X5" s="123">
        <v>2025</v>
      </c>
      <c r="Y5" s="123" t="s">
        <v>263</v>
      </c>
    </row>
    <row r="6" spans="1:25" customFormat="1" ht="9.9499999999999993" customHeight="1" x14ac:dyDescent="0.25">
      <c r="A6" s="93"/>
      <c r="B6" s="172"/>
      <c r="C6" s="179"/>
      <c r="D6" s="179"/>
      <c r="E6" s="173"/>
      <c r="F6" s="173"/>
      <c r="G6" s="173"/>
      <c r="H6" s="173"/>
      <c r="I6" s="179"/>
      <c r="J6" s="173"/>
      <c r="K6" s="173"/>
      <c r="L6" s="173"/>
      <c r="M6" s="173"/>
      <c r="N6" s="179"/>
      <c r="O6" s="173"/>
      <c r="P6" s="173"/>
      <c r="Q6" s="173"/>
      <c r="R6" s="173"/>
      <c r="S6" s="179"/>
      <c r="T6" s="173"/>
      <c r="U6" s="173"/>
      <c r="V6" s="173"/>
      <c r="W6" s="173"/>
      <c r="X6" s="179"/>
      <c r="Y6" s="173"/>
    </row>
    <row r="7" spans="1:25" customFormat="1" ht="18" customHeight="1" x14ac:dyDescent="0.25">
      <c r="A7" s="93">
        <v>24</v>
      </c>
      <c r="B7" s="174" t="s">
        <v>323</v>
      </c>
      <c r="C7" s="180">
        <v>8.8829999999999991</v>
      </c>
      <c r="D7" s="180">
        <v>-102.068</v>
      </c>
      <c r="E7" s="175">
        <v>-105.465</v>
      </c>
      <c r="F7" s="175">
        <v>-60.091999999999999</v>
      </c>
      <c r="G7" s="175">
        <v>43.77</v>
      </c>
      <c r="H7" s="175">
        <v>46.716000000000001</v>
      </c>
      <c r="I7" s="180">
        <v>-75.070999999999998</v>
      </c>
      <c r="J7" s="175">
        <v>-4.6859999999999999</v>
      </c>
      <c r="K7" s="175">
        <v>64.866</v>
      </c>
      <c r="L7" s="175">
        <v>54.887999999999998</v>
      </c>
      <c r="M7" s="175">
        <v>11.933999999999999</v>
      </c>
      <c r="N7" s="180">
        <v>127.002</v>
      </c>
      <c r="O7" s="175">
        <v>-16.809000000000001</v>
      </c>
      <c r="P7" s="175">
        <v>-56.259</v>
      </c>
      <c r="Q7" s="175">
        <v>-15.824999999999999</v>
      </c>
      <c r="R7" s="175">
        <v>54.164999999999999</v>
      </c>
      <c r="S7" s="180">
        <v>-34.728000000000002</v>
      </c>
      <c r="T7" s="175">
        <v>-22.161000000000001</v>
      </c>
      <c r="U7" s="175">
        <v>-18.809999999999999</v>
      </c>
      <c r="V7" s="175">
        <v>-29.645</v>
      </c>
      <c r="W7" s="175">
        <v>-15.319000000000001</v>
      </c>
      <c r="X7" s="180">
        <v>-85.935000000000002</v>
      </c>
      <c r="Y7" s="175">
        <v>-14.625</v>
      </c>
    </row>
    <row r="8" spans="1:25" customFormat="1" ht="18" customHeight="1" x14ac:dyDescent="0.25">
      <c r="A8" s="93">
        <v>21</v>
      </c>
      <c r="B8" s="233" t="s">
        <v>324</v>
      </c>
      <c r="C8" s="179">
        <v>0</v>
      </c>
      <c r="D8" s="179">
        <v>0</v>
      </c>
      <c r="E8" s="173">
        <v>0</v>
      </c>
      <c r="F8" s="173">
        <v>0</v>
      </c>
      <c r="G8" s="173">
        <v>0</v>
      </c>
      <c r="H8" s="173">
        <v>0</v>
      </c>
      <c r="I8" s="179">
        <v>0</v>
      </c>
      <c r="J8" s="173">
        <v>0</v>
      </c>
      <c r="K8" s="173">
        <v>0</v>
      </c>
      <c r="L8" s="173">
        <v>0</v>
      </c>
      <c r="M8" s="173">
        <v>0</v>
      </c>
      <c r="N8" s="179">
        <v>0</v>
      </c>
      <c r="O8" s="173">
        <v>-6.9000000000000006E-2</v>
      </c>
      <c r="P8" s="173">
        <v>-1.462</v>
      </c>
      <c r="Q8" s="173">
        <v>-0.93899999999999995</v>
      </c>
      <c r="R8" s="173">
        <v>-0.77600000000000002</v>
      </c>
      <c r="S8" s="179">
        <v>-3.246</v>
      </c>
      <c r="T8" s="173">
        <v>-0.77300000000000002</v>
      </c>
      <c r="U8" s="173">
        <v>-0.72899999999999998</v>
      </c>
      <c r="V8" s="173">
        <v>-1.278</v>
      </c>
      <c r="W8" s="173">
        <v>-2.2309999999999999</v>
      </c>
      <c r="X8" s="179">
        <v>-5.0110000000000001</v>
      </c>
      <c r="Y8" s="173">
        <v>-3.2639999999999998</v>
      </c>
    </row>
    <row r="9" spans="1:25" customFormat="1" ht="18" customHeight="1" x14ac:dyDescent="0.25">
      <c r="A9" s="93"/>
      <c r="B9" s="282" t="s">
        <v>273</v>
      </c>
      <c r="C9" s="215"/>
      <c r="D9" s="215"/>
      <c r="E9" s="214"/>
      <c r="F9" s="214"/>
      <c r="G9" s="214"/>
      <c r="H9" s="214"/>
      <c r="I9" s="215"/>
      <c r="J9" s="214"/>
      <c r="K9" s="214"/>
      <c r="L9" s="214"/>
      <c r="M9" s="214"/>
      <c r="N9" s="215"/>
      <c r="O9" s="214"/>
      <c r="P9" s="214"/>
      <c r="Q9" s="214"/>
      <c r="R9" s="214"/>
      <c r="S9" s="215"/>
      <c r="T9" s="214"/>
      <c r="U9" s="214"/>
      <c r="V9" s="214"/>
      <c r="W9" s="214"/>
      <c r="X9" s="215"/>
      <c r="Y9" s="214"/>
    </row>
    <row r="10" spans="1:25" customFormat="1" ht="18" customHeight="1" x14ac:dyDescent="0.25">
      <c r="A10" s="286">
        <v>23</v>
      </c>
      <c r="B10" s="213" t="s">
        <v>274</v>
      </c>
      <c r="C10" s="215">
        <v>-68.896000000000001</v>
      </c>
      <c r="D10" s="215">
        <v>-54.683999999999997</v>
      </c>
      <c r="E10" s="214">
        <v>48.238999999999997</v>
      </c>
      <c r="F10" s="214">
        <v>-21.524999999999999</v>
      </c>
      <c r="G10" s="214">
        <v>23.001999999999999</v>
      </c>
      <c r="H10" s="214">
        <v>-78.930999999999997</v>
      </c>
      <c r="I10" s="215">
        <v>-29.215</v>
      </c>
      <c r="J10" s="214">
        <v>48.381999999999998</v>
      </c>
      <c r="K10" s="214">
        <v>36.920999999999999</v>
      </c>
      <c r="L10" s="214">
        <v>-30.937999999999999</v>
      </c>
      <c r="M10" s="214">
        <v>3.702</v>
      </c>
      <c r="N10" s="215">
        <v>58.067</v>
      </c>
      <c r="O10" s="214">
        <v>-44.03</v>
      </c>
      <c r="P10" s="214">
        <v>-28.07</v>
      </c>
      <c r="Q10" s="214">
        <v>-1.339</v>
      </c>
      <c r="R10" s="214">
        <v>-11.769</v>
      </c>
      <c r="S10" s="215">
        <v>-85.207999999999998</v>
      </c>
      <c r="T10" s="214">
        <v>-11.928000000000001</v>
      </c>
      <c r="U10" s="214">
        <v>-9.4169999999999998</v>
      </c>
      <c r="V10" s="214">
        <v>-29.911999999999999</v>
      </c>
      <c r="W10" s="214">
        <v>-59.533000000000001</v>
      </c>
      <c r="X10" s="215">
        <v>-110.79</v>
      </c>
      <c r="Y10" s="214">
        <v>-30.042999999999999</v>
      </c>
    </row>
    <row r="11" spans="1:25" customFormat="1" ht="18" customHeight="1" x14ac:dyDescent="0.25">
      <c r="A11" s="286">
        <v>24</v>
      </c>
      <c r="B11" s="213" t="s">
        <v>275</v>
      </c>
      <c r="C11" s="215">
        <v>8.8829999999999991</v>
      </c>
      <c r="D11" s="215">
        <v>-102.068</v>
      </c>
      <c r="E11" s="214">
        <v>-105.465</v>
      </c>
      <c r="F11" s="214">
        <v>-60.091999999999999</v>
      </c>
      <c r="G11" s="214">
        <v>43.77</v>
      </c>
      <c r="H11" s="214">
        <v>46.716000000000001</v>
      </c>
      <c r="I11" s="215">
        <v>-75.070999999999998</v>
      </c>
      <c r="J11" s="214">
        <v>-4.6859999999999999</v>
      </c>
      <c r="K11" s="214">
        <v>64.866</v>
      </c>
      <c r="L11" s="214">
        <v>54.887999999999998</v>
      </c>
      <c r="M11" s="214">
        <v>11.933999999999999</v>
      </c>
      <c r="N11" s="215">
        <v>127.002</v>
      </c>
      <c r="O11" s="214">
        <v>-16.809000000000001</v>
      </c>
      <c r="P11" s="214">
        <v>-56.259</v>
      </c>
      <c r="Q11" s="214">
        <v>-15.824999999999999</v>
      </c>
      <c r="R11" s="214">
        <v>54.164999999999999</v>
      </c>
      <c r="S11" s="215">
        <v>-34.728000000000002</v>
      </c>
      <c r="T11" s="214">
        <v>-22.161000000000001</v>
      </c>
      <c r="U11" s="214">
        <v>-18.809999999999999</v>
      </c>
      <c r="V11" s="214">
        <v>-29.645</v>
      </c>
      <c r="W11" s="214">
        <v>-15.319000000000001</v>
      </c>
      <c r="X11" s="215">
        <v>-85.935000000000002</v>
      </c>
      <c r="Y11" s="214">
        <v>-14.625</v>
      </c>
    </row>
    <row r="12" spans="1:25" customFormat="1" ht="18" customHeight="1" x14ac:dyDescent="0.25">
      <c r="A12" s="286">
        <v>25</v>
      </c>
      <c r="B12" s="213" t="s">
        <v>276</v>
      </c>
      <c r="C12" s="215">
        <v>-7.8090000000000002</v>
      </c>
      <c r="D12" s="215">
        <v>-14.936</v>
      </c>
      <c r="E12" s="214">
        <v>-8.4969999999999999</v>
      </c>
      <c r="F12" s="214">
        <v>6.7190000000000003</v>
      </c>
      <c r="G12" s="214">
        <v>1.9350000000000001</v>
      </c>
      <c r="H12" s="214">
        <v>8.4909999999999997</v>
      </c>
      <c r="I12" s="215">
        <v>8.6479999999999997</v>
      </c>
      <c r="J12" s="214">
        <v>-1.833</v>
      </c>
      <c r="K12" s="214">
        <v>17.827000000000002</v>
      </c>
      <c r="L12" s="214">
        <v>-0.50700000000000001</v>
      </c>
      <c r="M12" s="214">
        <v>-2.2160000000000002</v>
      </c>
      <c r="N12" s="215">
        <v>13.271000000000001</v>
      </c>
      <c r="O12" s="214">
        <v>-3.0939999999999999</v>
      </c>
      <c r="P12" s="214">
        <v>-0.54</v>
      </c>
      <c r="Q12" s="214">
        <v>1.0169999999999999</v>
      </c>
      <c r="R12" s="214">
        <v>-2.145</v>
      </c>
      <c r="S12" s="215">
        <v>-4.7619999999999996</v>
      </c>
      <c r="T12" s="214">
        <v>2.7069999999999999</v>
      </c>
      <c r="U12" s="214">
        <v>0.64800000000000002</v>
      </c>
      <c r="V12" s="214">
        <v>2.0150000000000001</v>
      </c>
      <c r="W12" s="214">
        <v>-7.0570000000000004</v>
      </c>
      <c r="X12" s="215">
        <v>-1.6870000000000001</v>
      </c>
      <c r="Y12" s="214">
        <v>1.028</v>
      </c>
    </row>
    <row r="13" spans="1:25" customFormat="1" ht="18" customHeight="1" x14ac:dyDescent="0.25">
      <c r="A13" s="286">
        <v>26</v>
      </c>
      <c r="B13" s="213" t="s">
        <v>277</v>
      </c>
      <c r="C13" s="215">
        <v>30.556999999999999</v>
      </c>
      <c r="D13" s="215">
        <v>-47.311999999999998</v>
      </c>
      <c r="E13" s="214">
        <v>0.53600000000000003</v>
      </c>
      <c r="F13" s="214">
        <v>1.6080000000000001</v>
      </c>
      <c r="G13" s="214">
        <v>-32.637</v>
      </c>
      <c r="H13" s="214">
        <v>-42.113999999999997</v>
      </c>
      <c r="I13" s="215">
        <v>-72.606999999999999</v>
      </c>
      <c r="J13" s="214">
        <v>-15.419</v>
      </c>
      <c r="K13" s="214">
        <v>-32.127000000000002</v>
      </c>
      <c r="L13" s="214">
        <v>-25.645</v>
      </c>
      <c r="M13" s="214">
        <v>2.2429999999999999</v>
      </c>
      <c r="N13" s="215">
        <v>-70.947999999999993</v>
      </c>
      <c r="O13" s="214">
        <v>-3.3929999999999998</v>
      </c>
      <c r="P13" s="214">
        <v>-51.968000000000004</v>
      </c>
      <c r="Q13" s="214">
        <v>-5.1340000000000003</v>
      </c>
      <c r="R13" s="214">
        <v>-56.823</v>
      </c>
      <c r="S13" s="215">
        <v>-117.318</v>
      </c>
      <c r="T13" s="214">
        <v>-60.637</v>
      </c>
      <c r="U13" s="214">
        <v>-26.190999999999999</v>
      </c>
      <c r="V13" s="214">
        <v>-3.9820000000000002</v>
      </c>
      <c r="W13" s="214">
        <v>-0.23699999999999999</v>
      </c>
      <c r="X13" s="215">
        <v>-91.046999999999997</v>
      </c>
      <c r="Y13" s="214">
        <v>-1.0169999999999999</v>
      </c>
    </row>
    <row r="14" spans="1:25" customFormat="1" ht="18" customHeight="1" x14ac:dyDescent="0.25">
      <c r="A14" s="93"/>
      <c r="B14" s="282" t="s">
        <v>273</v>
      </c>
      <c r="C14" s="215"/>
      <c r="D14" s="215"/>
      <c r="E14" s="214"/>
      <c r="F14" s="214"/>
      <c r="G14" s="214"/>
      <c r="H14" s="214"/>
      <c r="I14" s="215"/>
      <c r="J14" s="214"/>
      <c r="K14" s="214"/>
      <c r="L14" s="214"/>
      <c r="M14" s="214"/>
      <c r="N14" s="215"/>
      <c r="O14" s="214"/>
      <c r="P14" s="214"/>
      <c r="Q14" s="214"/>
      <c r="R14" s="214"/>
      <c r="S14" s="215"/>
      <c r="T14" s="214"/>
      <c r="U14" s="214"/>
      <c r="V14" s="214"/>
      <c r="W14" s="214"/>
      <c r="X14" s="215"/>
      <c r="Y14" s="214"/>
    </row>
    <row r="15" spans="1:25" customFormat="1" ht="18" customHeight="1" x14ac:dyDescent="0.25">
      <c r="A15" s="286">
        <v>28</v>
      </c>
      <c r="B15" s="213" t="s">
        <v>279</v>
      </c>
      <c r="C15" s="215">
        <v>21.588999999999999</v>
      </c>
      <c r="D15" s="215">
        <v>44.88</v>
      </c>
      <c r="E15" s="214">
        <v>-106.004</v>
      </c>
      <c r="F15" s="214">
        <v>37.954000000000001</v>
      </c>
      <c r="G15" s="214">
        <v>-12.423</v>
      </c>
      <c r="H15" s="214">
        <v>47.997</v>
      </c>
      <c r="I15" s="215">
        <v>-32.475999999999999</v>
      </c>
      <c r="J15" s="214">
        <v>-86.016999999999996</v>
      </c>
      <c r="K15" s="214">
        <v>-55.335999999999999</v>
      </c>
      <c r="L15" s="214">
        <v>49.137999999999998</v>
      </c>
      <c r="M15" s="214">
        <v>91.763999999999996</v>
      </c>
      <c r="N15" s="215">
        <v>-0.45100000000000001</v>
      </c>
      <c r="O15" s="214">
        <v>-28.347999999999999</v>
      </c>
      <c r="P15" s="214">
        <v>51.868000000000002</v>
      </c>
      <c r="Q15" s="214">
        <v>-9.3439999999999994</v>
      </c>
      <c r="R15" s="214">
        <v>124.913</v>
      </c>
      <c r="S15" s="215">
        <v>139.089</v>
      </c>
      <c r="T15" s="214">
        <v>-120.521</v>
      </c>
      <c r="U15" s="214">
        <v>54.454000000000001</v>
      </c>
      <c r="V15" s="214">
        <v>31.574999999999999</v>
      </c>
      <c r="W15" s="214">
        <v>26.318000000000001</v>
      </c>
      <c r="X15" s="215">
        <v>-8.1739999999999995</v>
      </c>
      <c r="Y15" s="214">
        <v>-98.093999999999994</v>
      </c>
    </row>
    <row r="16" spans="1:25" customFormat="1" ht="18" customHeight="1" x14ac:dyDescent="0.25">
      <c r="A16" s="286">
        <v>29</v>
      </c>
      <c r="B16" s="213" t="s">
        <v>280</v>
      </c>
      <c r="C16" s="215">
        <v>62.524999999999999</v>
      </c>
      <c r="D16" s="215">
        <v>87.564999999999998</v>
      </c>
      <c r="E16" s="214">
        <v>50.002000000000002</v>
      </c>
      <c r="F16" s="214">
        <v>14.456</v>
      </c>
      <c r="G16" s="214">
        <v>-58.423000000000002</v>
      </c>
      <c r="H16" s="214">
        <v>-22.382999999999999</v>
      </c>
      <c r="I16" s="215">
        <v>-16.347999999999999</v>
      </c>
      <c r="J16" s="214">
        <v>-13.641999999999999</v>
      </c>
      <c r="K16" s="214">
        <v>37.06</v>
      </c>
      <c r="L16" s="214">
        <v>19.585000000000001</v>
      </c>
      <c r="M16" s="214">
        <v>-25.928999999999998</v>
      </c>
      <c r="N16" s="215">
        <v>17.074000000000002</v>
      </c>
      <c r="O16" s="214">
        <v>-13.98</v>
      </c>
      <c r="P16" s="214">
        <v>5.593</v>
      </c>
      <c r="Q16" s="214">
        <v>3.056</v>
      </c>
      <c r="R16" s="214">
        <v>43.665999999999997</v>
      </c>
      <c r="S16" s="215">
        <v>38.335000000000001</v>
      </c>
      <c r="T16" s="214">
        <v>-2.387</v>
      </c>
      <c r="U16" s="214">
        <v>-19.536999999999999</v>
      </c>
      <c r="V16" s="214">
        <v>57.87</v>
      </c>
      <c r="W16" s="214">
        <v>90.9</v>
      </c>
      <c r="X16" s="215">
        <v>126.846</v>
      </c>
      <c r="Y16" s="214">
        <v>-71.093000000000004</v>
      </c>
    </row>
    <row r="17" spans="1:25" customFormat="1" ht="18" customHeight="1" x14ac:dyDescent="0.25">
      <c r="A17" s="286">
        <v>30</v>
      </c>
      <c r="B17" s="213" t="s">
        <v>281</v>
      </c>
      <c r="C17" s="215">
        <v>58.481000000000002</v>
      </c>
      <c r="D17" s="215">
        <v>2.7589999999999999</v>
      </c>
      <c r="E17" s="214">
        <v>-42.921999999999997</v>
      </c>
      <c r="F17" s="214">
        <v>-9.93</v>
      </c>
      <c r="G17" s="214">
        <v>5.3369999999999997</v>
      </c>
      <c r="H17" s="214">
        <v>30.067</v>
      </c>
      <c r="I17" s="215">
        <v>-17.448</v>
      </c>
      <c r="J17" s="214">
        <v>-41.465000000000003</v>
      </c>
      <c r="K17" s="214">
        <v>9.3699999999999992</v>
      </c>
      <c r="L17" s="214">
        <v>21.213999999999999</v>
      </c>
      <c r="M17" s="214">
        <v>-31.904</v>
      </c>
      <c r="N17" s="215">
        <v>-42.784999999999997</v>
      </c>
      <c r="O17" s="214">
        <v>-14.949</v>
      </c>
      <c r="P17" s="214">
        <v>62.738999999999997</v>
      </c>
      <c r="Q17" s="214">
        <v>-15.345000000000001</v>
      </c>
      <c r="R17" s="214">
        <v>50.534999999999997</v>
      </c>
      <c r="S17" s="215">
        <v>82.98</v>
      </c>
      <c r="T17" s="214">
        <v>-59.276000000000003</v>
      </c>
      <c r="U17" s="214">
        <v>22.645</v>
      </c>
      <c r="V17" s="214">
        <v>-16.431999999999999</v>
      </c>
      <c r="W17" s="214">
        <v>13.561</v>
      </c>
      <c r="X17" s="215">
        <v>-39.502000000000002</v>
      </c>
      <c r="Y17" s="214">
        <v>-68.882000000000005</v>
      </c>
    </row>
    <row r="18" spans="1:25" customFormat="1" ht="18" customHeight="1" x14ac:dyDescent="0.25">
      <c r="A18" s="286">
        <v>31</v>
      </c>
      <c r="B18" s="176" t="s">
        <v>102</v>
      </c>
      <c r="C18" s="181">
        <v>398.51499999999999</v>
      </c>
      <c r="D18" s="181">
        <v>661.11900000000003</v>
      </c>
      <c r="E18" s="177">
        <v>70.144993881859236</v>
      </c>
      <c r="F18" s="177">
        <v>218.61699999999999</v>
      </c>
      <c r="G18" s="177">
        <v>69.766000000000005</v>
      </c>
      <c r="H18" s="177">
        <v>143.23700611814076</v>
      </c>
      <c r="I18" s="181">
        <v>501.76499999999999</v>
      </c>
      <c r="J18" s="177">
        <v>2.5710000000000002</v>
      </c>
      <c r="K18" s="177">
        <v>138.11199999999999</v>
      </c>
      <c r="L18" s="177">
        <v>139.94800000000001</v>
      </c>
      <c r="M18" s="177">
        <v>150.86199999999999</v>
      </c>
      <c r="N18" s="181">
        <v>431.49299999999999</v>
      </c>
      <c r="O18" s="177">
        <v>-38.070999999999998</v>
      </c>
      <c r="P18" s="177">
        <v>121.748</v>
      </c>
      <c r="Q18" s="177">
        <v>150.15100000000001</v>
      </c>
      <c r="R18" s="177">
        <v>295.03500000000003</v>
      </c>
      <c r="S18" s="181">
        <v>528.86300000000006</v>
      </c>
      <c r="T18" s="177">
        <v>-109.08799999999999</v>
      </c>
      <c r="U18" s="177">
        <v>177.49</v>
      </c>
      <c r="V18" s="177">
        <v>215.87799999999999</v>
      </c>
      <c r="W18" s="177">
        <v>347.95600000000002</v>
      </c>
      <c r="X18" s="181">
        <v>632.23599999999999</v>
      </c>
      <c r="Y18" s="177">
        <v>25.289000000000001</v>
      </c>
    </row>
    <row r="19" spans="1:25" customFormat="1" ht="18" customHeight="1" x14ac:dyDescent="0.25">
      <c r="A19" s="286">
        <v>33</v>
      </c>
      <c r="B19" s="178" t="s">
        <v>332</v>
      </c>
      <c r="C19" s="179">
        <v>-71.290999999999997</v>
      </c>
      <c r="D19" s="179">
        <v>-122.527</v>
      </c>
      <c r="E19" s="173">
        <v>-30.797999999999998</v>
      </c>
      <c r="F19" s="173">
        <v>-28.77</v>
      </c>
      <c r="G19" s="173">
        <v>-29.611000000000001</v>
      </c>
      <c r="H19" s="173">
        <v>-21.626999999999999</v>
      </c>
      <c r="I19" s="179">
        <v>-110.806</v>
      </c>
      <c r="J19" s="173">
        <v>-32.140999999999998</v>
      </c>
      <c r="K19" s="173">
        <v>-28.881</v>
      </c>
      <c r="L19" s="173">
        <v>-31.268000000000001</v>
      </c>
      <c r="M19" s="173">
        <v>-26.814</v>
      </c>
      <c r="N19" s="179">
        <v>-119.104</v>
      </c>
      <c r="O19" s="173">
        <v>-33.234000000000002</v>
      </c>
      <c r="P19" s="173">
        <v>-27.893000000000001</v>
      </c>
      <c r="Q19" s="173">
        <v>-28.359000000000002</v>
      </c>
      <c r="R19" s="173">
        <v>-50.226999999999997</v>
      </c>
      <c r="S19" s="179">
        <v>-139.71299999999999</v>
      </c>
      <c r="T19" s="173">
        <v>-31.51</v>
      </c>
      <c r="U19" s="173">
        <v>-42.860999999999997</v>
      </c>
      <c r="V19" s="173">
        <v>-26.309000000000001</v>
      </c>
      <c r="W19" s="173">
        <v>-48.398000000000003</v>
      </c>
      <c r="X19" s="179">
        <v>-149.078</v>
      </c>
      <c r="Y19" s="173">
        <v>-22.515000000000001</v>
      </c>
    </row>
    <row r="20" spans="1:25" customFormat="1" ht="18" customHeight="1" x14ac:dyDescent="0.25">
      <c r="A20" s="286">
        <v>36</v>
      </c>
      <c r="B20" s="178" t="s">
        <v>56</v>
      </c>
      <c r="C20" s="179">
        <v>-21.042999999999999</v>
      </c>
      <c r="D20" s="179">
        <v>-45.606999999999999</v>
      </c>
      <c r="E20" s="173">
        <v>-58.631999999999998</v>
      </c>
      <c r="F20" s="173">
        <v>-20.434000000000001</v>
      </c>
      <c r="G20" s="173">
        <v>-25.739000000000001</v>
      </c>
      <c r="H20" s="173">
        <v>-13.914</v>
      </c>
      <c r="I20" s="179">
        <v>-118.71899999999999</v>
      </c>
      <c r="J20" s="173">
        <v>-25.029</v>
      </c>
      <c r="K20" s="173">
        <v>-12.428000000000001</v>
      </c>
      <c r="L20" s="173">
        <v>-8.3379999999999992</v>
      </c>
      <c r="M20" s="173">
        <v>-10.396000000000001</v>
      </c>
      <c r="N20" s="179">
        <v>-56.191000000000003</v>
      </c>
      <c r="O20" s="173">
        <v>-14.331</v>
      </c>
      <c r="P20" s="173">
        <v>-10.544</v>
      </c>
      <c r="Q20" s="173">
        <v>-9.875</v>
      </c>
      <c r="R20" s="173">
        <v>-1.026</v>
      </c>
      <c r="S20" s="179">
        <v>-35.776000000000003</v>
      </c>
      <c r="T20" s="173">
        <v>-44.070999999999998</v>
      </c>
      <c r="U20" s="173">
        <v>-19.646999999999998</v>
      </c>
      <c r="V20" s="173">
        <v>-22.097999999999999</v>
      </c>
      <c r="W20" s="173">
        <v>-18.736000000000001</v>
      </c>
      <c r="X20" s="179">
        <v>-104.55200000000001</v>
      </c>
      <c r="Y20" s="173">
        <v>-58.362000000000002</v>
      </c>
    </row>
    <row r="21" spans="1:25" customFormat="1" ht="18" customHeight="1" x14ac:dyDescent="0.25">
      <c r="A21" s="286">
        <v>37</v>
      </c>
      <c r="B21" s="176" t="s">
        <v>325</v>
      </c>
      <c r="C21" s="181">
        <v>291.7</v>
      </c>
      <c r="D21" s="181">
        <v>492.98421717000002</v>
      </c>
      <c r="E21" s="177">
        <v>-22.562006118140765</v>
      </c>
      <c r="F21" s="177">
        <v>169.41300000000001</v>
      </c>
      <c r="G21" s="177">
        <v>14.416</v>
      </c>
      <c r="H21" s="177">
        <v>107.69600611814077</v>
      </c>
      <c r="I21" s="181">
        <v>268.96300000000002</v>
      </c>
      <c r="J21" s="177">
        <v>-54.598999999999997</v>
      </c>
      <c r="K21" s="177">
        <v>96.802999999999997</v>
      </c>
      <c r="L21" s="177">
        <v>100.342</v>
      </c>
      <c r="M21" s="177">
        <v>113.652</v>
      </c>
      <c r="N21" s="181">
        <v>256.19799999999998</v>
      </c>
      <c r="O21" s="177">
        <v>-85.635999999999996</v>
      </c>
      <c r="P21" s="177">
        <v>81.322000000000003</v>
      </c>
      <c r="Q21" s="177">
        <v>111.917</v>
      </c>
      <c r="R21" s="177">
        <v>243.78200000000001</v>
      </c>
      <c r="S21" s="181">
        <v>351.38499999999999</v>
      </c>
      <c r="T21" s="177">
        <v>-184.66900000000001</v>
      </c>
      <c r="U21" s="177">
        <v>99.936000000000007</v>
      </c>
      <c r="V21" s="177">
        <v>167.471</v>
      </c>
      <c r="W21" s="177">
        <v>280.822</v>
      </c>
      <c r="X21" s="181">
        <v>363.56</v>
      </c>
      <c r="Y21" s="177">
        <v>-55.588000000000001</v>
      </c>
    </row>
    <row r="22" spans="1:25" customFormat="1" ht="18" customHeight="1" x14ac:dyDescent="0.25">
      <c r="A22" s="287">
        <v>40</v>
      </c>
      <c r="B22" s="178" t="s">
        <v>333</v>
      </c>
      <c r="C22" s="179">
        <v>-323.68799999999999</v>
      </c>
      <c r="D22" s="179">
        <v>-485.20400000000001</v>
      </c>
      <c r="E22" s="173">
        <v>-83.466999999999999</v>
      </c>
      <c r="F22" s="173">
        <v>-98.486000000000004</v>
      </c>
      <c r="G22" s="173">
        <v>-89.65</v>
      </c>
      <c r="H22" s="173">
        <v>-115.46</v>
      </c>
      <c r="I22" s="179">
        <v>-387.06299999999999</v>
      </c>
      <c r="J22" s="173">
        <v>-56.514000000000003</v>
      </c>
      <c r="K22" s="173">
        <v>-60.076000000000001</v>
      </c>
      <c r="L22" s="173">
        <v>-84.266000000000005</v>
      </c>
      <c r="M22" s="173">
        <v>-112.381</v>
      </c>
      <c r="N22" s="179">
        <v>-313.23700000000002</v>
      </c>
      <c r="O22" s="173">
        <v>-75.287000000000006</v>
      </c>
      <c r="P22" s="173">
        <v>-66.591999999999999</v>
      </c>
      <c r="Q22" s="173">
        <v>-54.924999999999997</v>
      </c>
      <c r="R22" s="173">
        <v>-67.953999999999994</v>
      </c>
      <c r="S22" s="179">
        <v>-264.75799999999998</v>
      </c>
      <c r="T22" s="173">
        <v>-50.731999999999999</v>
      </c>
      <c r="U22" s="173">
        <v>-87.257000000000005</v>
      </c>
      <c r="V22" s="173">
        <v>-90.572000000000003</v>
      </c>
      <c r="W22" s="173">
        <v>-125.30200000000001</v>
      </c>
      <c r="X22" s="179">
        <v>-353.863</v>
      </c>
      <c r="Y22" s="173">
        <v>-71.742000000000004</v>
      </c>
    </row>
    <row r="23" spans="1:25" customFormat="1" ht="18" customHeight="1" x14ac:dyDescent="0.25">
      <c r="A23" s="287">
        <v>46</v>
      </c>
      <c r="B23" s="178" t="s">
        <v>334</v>
      </c>
      <c r="C23" s="179">
        <v>-54.954999999999998</v>
      </c>
      <c r="D23" s="179">
        <v>-52.344000000000001</v>
      </c>
      <c r="E23" s="173">
        <v>-50</v>
      </c>
      <c r="F23" s="173">
        <v>-8.93</v>
      </c>
      <c r="G23" s="173">
        <v>-2.996</v>
      </c>
      <c r="H23" s="173">
        <v>-4.7990000000000004</v>
      </c>
      <c r="I23" s="179">
        <v>-66.724999999999994</v>
      </c>
      <c r="J23" s="173">
        <v>-25</v>
      </c>
      <c r="K23" s="173">
        <v>6.5330000000000004</v>
      </c>
      <c r="L23" s="173">
        <v>-4.0819999999999999</v>
      </c>
      <c r="M23" s="173">
        <v>-4.0640000000000001</v>
      </c>
      <c r="N23" s="179">
        <v>-26.613</v>
      </c>
      <c r="O23" s="173">
        <v>-9.4E-2</v>
      </c>
      <c r="P23" s="173">
        <v>5.3490000000000002</v>
      </c>
      <c r="Q23" s="173">
        <v>-0.41599999999999998</v>
      </c>
      <c r="R23" s="173">
        <v>4.8170000000000002</v>
      </c>
      <c r="S23" s="179">
        <v>9.6560000000000006</v>
      </c>
      <c r="T23" s="173">
        <v>-0.32900000000000001</v>
      </c>
      <c r="U23" s="173">
        <v>-16.16</v>
      </c>
      <c r="V23" s="173">
        <v>-9.5239999999999991</v>
      </c>
      <c r="W23" s="173">
        <v>2.181</v>
      </c>
      <c r="X23" s="179">
        <v>-23.832000000000001</v>
      </c>
      <c r="Y23" s="173">
        <v>-25.324000000000002</v>
      </c>
    </row>
    <row r="24" spans="1:25" customFormat="1" ht="18" customHeight="1" x14ac:dyDescent="0.25">
      <c r="A24" s="287">
        <v>35</v>
      </c>
      <c r="B24" s="178" t="s">
        <v>335</v>
      </c>
      <c r="C24" s="179">
        <v>487.45499999999998</v>
      </c>
      <c r="D24" s="179">
        <v>-271.714</v>
      </c>
      <c r="E24" s="173">
        <v>-46.481999999999999</v>
      </c>
      <c r="F24" s="173">
        <v>-10.234</v>
      </c>
      <c r="G24" s="173">
        <v>-5.8470000000000004</v>
      </c>
      <c r="H24" s="173">
        <v>-7.0419999999999998</v>
      </c>
      <c r="I24" s="179">
        <v>-69.605000000000004</v>
      </c>
      <c r="J24" s="173">
        <v>1.829</v>
      </c>
      <c r="K24" s="173">
        <v>-15.340999999999999</v>
      </c>
      <c r="L24" s="173">
        <v>4.5199999999999996</v>
      </c>
      <c r="M24" s="173">
        <v>42.625</v>
      </c>
      <c r="N24" s="179">
        <v>33.633000000000003</v>
      </c>
      <c r="O24" s="173">
        <v>19.57</v>
      </c>
      <c r="P24" s="173">
        <v>132.40799999999999</v>
      </c>
      <c r="Q24" s="173">
        <v>-7.319</v>
      </c>
      <c r="R24" s="173">
        <v>-68.98</v>
      </c>
      <c r="S24" s="179">
        <v>75.679000000000002</v>
      </c>
      <c r="T24" s="173">
        <v>2.6269999999999998</v>
      </c>
      <c r="U24" s="173">
        <v>2.2519999999999998</v>
      </c>
      <c r="V24" s="173">
        <v>-16.303000000000001</v>
      </c>
      <c r="W24" s="173">
        <v>-113.895</v>
      </c>
      <c r="X24" s="179">
        <v>-125.319</v>
      </c>
      <c r="Y24" s="173">
        <v>21.061</v>
      </c>
    </row>
    <row r="25" spans="1:25" customFormat="1" ht="18" customHeight="1" x14ac:dyDescent="0.25">
      <c r="A25" s="288">
        <v>70</v>
      </c>
      <c r="B25" s="178" t="s">
        <v>57</v>
      </c>
      <c r="C25" s="179">
        <v>-16.07</v>
      </c>
      <c r="D25" s="179">
        <v>-21.922999999999998</v>
      </c>
      <c r="E25" s="173">
        <v>31.396999999999998</v>
      </c>
      <c r="F25" s="173">
        <v>-16.111000000000001</v>
      </c>
      <c r="G25" s="173">
        <v>-3.1280000000000001</v>
      </c>
      <c r="H25" s="173">
        <v>3.3889999999999998</v>
      </c>
      <c r="I25" s="179">
        <v>15.547000000000001</v>
      </c>
      <c r="J25" s="173">
        <v>2.74</v>
      </c>
      <c r="K25" s="173">
        <v>6.1420000000000003</v>
      </c>
      <c r="L25" s="173">
        <v>-2.7320000000000002</v>
      </c>
      <c r="M25" s="173">
        <v>2.073</v>
      </c>
      <c r="N25" s="179">
        <v>8.2230000000000008</v>
      </c>
      <c r="O25" s="173">
        <v>-2.589</v>
      </c>
      <c r="P25" s="173">
        <v>-5.8650000000000002</v>
      </c>
      <c r="Q25" s="173">
        <v>1.587</v>
      </c>
      <c r="R25" s="173">
        <v>-5.5659999999999998</v>
      </c>
      <c r="S25" s="179">
        <v>-12.433</v>
      </c>
      <c r="T25" s="173">
        <v>4.319</v>
      </c>
      <c r="U25" s="173">
        <v>2.8740000000000001</v>
      </c>
      <c r="V25" s="173">
        <v>1.5109999999999999</v>
      </c>
      <c r="W25" s="173">
        <v>4.024</v>
      </c>
      <c r="X25" s="179">
        <v>12.728</v>
      </c>
      <c r="Y25" s="173">
        <v>5.67</v>
      </c>
    </row>
    <row r="26" spans="1:25" customFormat="1" ht="18" customHeight="1" x14ac:dyDescent="0.25">
      <c r="A26" s="288">
        <v>43</v>
      </c>
      <c r="B26" s="97"/>
      <c r="C26" s="179">
        <v>-11.378</v>
      </c>
      <c r="D26" s="179">
        <v>-4.1459999999999999</v>
      </c>
      <c r="E26" s="173">
        <v>0.21199999999999999</v>
      </c>
      <c r="F26" s="173">
        <v>-6.8170000000000002</v>
      </c>
      <c r="G26" s="173">
        <v>0.01</v>
      </c>
      <c r="H26" s="173">
        <v>-3.79</v>
      </c>
      <c r="I26" s="179">
        <v>-10.385</v>
      </c>
      <c r="J26" s="173">
        <v>0</v>
      </c>
      <c r="K26" s="173">
        <v>0.36499999999999999</v>
      </c>
      <c r="L26" s="173">
        <v>-0.16500000000000001</v>
      </c>
      <c r="M26" s="173">
        <v>1.0289999999999999</v>
      </c>
      <c r="N26" s="179">
        <v>1.2290000000000001</v>
      </c>
      <c r="O26" s="173">
        <v>7.0999999999999994E-2</v>
      </c>
      <c r="P26" s="173">
        <v>4.1000000000000002E-2</v>
      </c>
      <c r="Q26" s="173">
        <v>0.41899999999999998</v>
      </c>
      <c r="R26" s="173">
        <v>1.2290000000000001</v>
      </c>
      <c r="S26" s="179">
        <v>1.76</v>
      </c>
      <c r="T26" s="173">
        <v>3.0710000000000002</v>
      </c>
      <c r="U26" s="173">
        <v>0.79400000000000004</v>
      </c>
      <c r="V26" s="173">
        <v>-0.192</v>
      </c>
      <c r="W26" s="173">
        <v>3.3420000000000001</v>
      </c>
      <c r="X26" s="179">
        <v>7.0149999999999997</v>
      </c>
      <c r="Y26" s="173">
        <v>0.13100000000000001</v>
      </c>
    </row>
    <row r="27" spans="1:25" customFormat="1" ht="9.9499999999999993" customHeight="1" x14ac:dyDescent="0.25">
      <c r="A27" s="43"/>
      <c r="B27" s="178" t="s">
        <v>336</v>
      </c>
      <c r="C27" s="179"/>
      <c r="D27" s="179"/>
      <c r="E27" s="173"/>
      <c r="F27" s="173"/>
      <c r="G27" s="173"/>
      <c r="H27" s="173"/>
      <c r="I27" s="179"/>
      <c r="J27" s="173"/>
      <c r="K27" s="173"/>
      <c r="L27" s="173"/>
      <c r="M27" s="173"/>
      <c r="N27" s="179"/>
      <c r="O27" s="173"/>
      <c r="P27" s="173"/>
      <c r="Q27" s="173"/>
      <c r="R27" s="173"/>
      <c r="S27" s="179"/>
      <c r="T27" s="173"/>
      <c r="U27" s="173"/>
      <c r="V27" s="173"/>
      <c r="W27" s="173"/>
      <c r="X27" s="179"/>
      <c r="Y27" s="173"/>
    </row>
    <row r="28" spans="1:25" customFormat="1" ht="15" x14ac:dyDescent="0.25">
      <c r="A28" s="286">
        <v>73</v>
      </c>
      <c r="B28" s="285" t="s">
        <v>117</v>
      </c>
      <c r="C28" s="283">
        <v>387.54500000000002</v>
      </c>
      <c r="D28" s="283">
        <v>-342.346</v>
      </c>
      <c r="E28" s="283">
        <v>-167.62500611814076</v>
      </c>
      <c r="F28" s="283">
        <v>28.835000000000001</v>
      </c>
      <c r="G28" s="283">
        <v>-87.194999999999993</v>
      </c>
      <c r="H28" s="283">
        <v>-20.005993881859233</v>
      </c>
      <c r="I28" s="283">
        <v>-245.99100000000001</v>
      </c>
      <c r="J28" s="283">
        <v>-131.54400000000001</v>
      </c>
      <c r="K28" s="283">
        <v>34.426000000000002</v>
      </c>
      <c r="L28" s="283">
        <v>13.617000000000001</v>
      </c>
      <c r="M28" s="283">
        <v>42.933999999999997</v>
      </c>
      <c r="N28" s="283">
        <v>-40.567</v>
      </c>
      <c r="O28" s="283">
        <v>-143.965</v>
      </c>
      <c r="P28" s="283">
        <v>148.65199999999999</v>
      </c>
      <c r="Q28" s="283">
        <v>51.262999999999998</v>
      </c>
      <c r="R28" s="283">
        <v>107.328</v>
      </c>
      <c r="S28" s="283">
        <v>163.27799999999999</v>
      </c>
      <c r="T28" s="283">
        <v>-225.71299999999999</v>
      </c>
      <c r="U28" s="283">
        <v>17.484000000000002</v>
      </c>
      <c r="V28" s="283">
        <v>52.390999999999998</v>
      </c>
      <c r="W28" s="283">
        <v>51.171999999999997</v>
      </c>
      <c r="X28" s="283">
        <v>-104.666</v>
      </c>
      <c r="Y28" s="283">
        <v>-125.792</v>
      </c>
    </row>
    <row r="29" spans="1:25" customFormat="1" ht="15" x14ac:dyDescent="0.25">
      <c r="A29" s="286">
        <v>74</v>
      </c>
      <c r="B29" s="232" t="s">
        <v>118</v>
      </c>
      <c r="C29" s="179">
        <v>698.61800000000005</v>
      </c>
      <c r="D29" s="179">
        <v>1086.163</v>
      </c>
      <c r="E29" s="173">
        <v>743.81700000000001</v>
      </c>
      <c r="F29" s="173">
        <v>576.19199388185928</v>
      </c>
      <c r="G29" s="173">
        <v>605.0269938818592</v>
      </c>
      <c r="H29" s="173">
        <v>517.83199388185926</v>
      </c>
      <c r="I29" s="179">
        <v>743.81700000000001</v>
      </c>
      <c r="J29" s="173">
        <v>497.82600000000002</v>
      </c>
      <c r="K29" s="173">
        <v>366.28199999999998</v>
      </c>
      <c r="L29" s="173">
        <v>400.70800000000003</v>
      </c>
      <c r="M29" s="173">
        <v>414.32499999999999</v>
      </c>
      <c r="N29" s="179">
        <v>497.82600000000002</v>
      </c>
      <c r="O29" s="173">
        <v>457.25900000000001</v>
      </c>
      <c r="P29" s="173">
        <v>313.29399999999998</v>
      </c>
      <c r="Q29" s="173">
        <v>461.94600000000003</v>
      </c>
      <c r="R29" s="173">
        <v>513.20899999999995</v>
      </c>
      <c r="S29" s="179">
        <v>457.25900000000001</v>
      </c>
      <c r="T29" s="173">
        <v>620.53700000000003</v>
      </c>
      <c r="U29" s="173">
        <v>394.82400000000001</v>
      </c>
      <c r="V29" s="173">
        <v>412.30799999999999</v>
      </c>
      <c r="W29" s="173">
        <v>464.69900000000001</v>
      </c>
      <c r="X29" s="179">
        <v>620.53700000000003</v>
      </c>
      <c r="Y29" s="173">
        <v>515.87099999999998</v>
      </c>
    </row>
    <row r="30" spans="1:25" customFormat="1" ht="18" customHeight="1" x14ac:dyDescent="0.25">
      <c r="A30" s="286">
        <v>75</v>
      </c>
      <c r="B30" s="231" t="s">
        <v>119</v>
      </c>
      <c r="C30" s="283">
        <v>1086.163</v>
      </c>
      <c r="D30" s="283">
        <v>743.81700000000001</v>
      </c>
      <c r="E30" s="284">
        <v>576.19199388185928</v>
      </c>
      <c r="F30" s="284">
        <v>605.0269938818592</v>
      </c>
      <c r="G30" s="284">
        <v>517.83199388185926</v>
      </c>
      <c r="H30" s="284">
        <v>497.82600000000002</v>
      </c>
      <c r="I30" s="283">
        <v>497.82600000000002</v>
      </c>
      <c r="J30" s="284">
        <v>366.28199999999998</v>
      </c>
      <c r="K30" s="284">
        <v>400.70800000000003</v>
      </c>
      <c r="L30" s="284">
        <v>414.32499999999999</v>
      </c>
      <c r="M30" s="284">
        <v>457.25900000000001</v>
      </c>
      <c r="N30" s="283">
        <v>457.25900000000001</v>
      </c>
      <c r="O30" s="284">
        <v>313.29399999999998</v>
      </c>
      <c r="P30" s="284">
        <v>461.94600000000003</v>
      </c>
      <c r="Q30" s="284">
        <v>513.20899999999995</v>
      </c>
      <c r="R30" s="284">
        <v>620.53700000000003</v>
      </c>
      <c r="S30" s="283">
        <v>620.53700000000003</v>
      </c>
      <c r="T30" s="284">
        <v>394.82400000000001</v>
      </c>
      <c r="U30" s="284">
        <v>412.30799999999999</v>
      </c>
      <c r="V30" s="284">
        <v>464.69900000000001</v>
      </c>
      <c r="W30" s="284">
        <v>515.87099999999998</v>
      </c>
      <c r="X30" s="283">
        <v>515.87099999999998</v>
      </c>
      <c r="Y30" s="284">
        <v>390.07900000000001</v>
      </c>
    </row>
    <row r="31" spans="1:25" customFormat="1" ht="15" customHeight="1" x14ac:dyDescent="0.25">
      <c r="A31" s="93"/>
      <c r="B31" s="14"/>
      <c r="C31" s="194"/>
      <c r="D31" s="194"/>
      <c r="E31" s="194"/>
      <c r="F31" s="194"/>
      <c r="G31" s="194"/>
      <c r="H31" s="194"/>
      <c r="I31" s="194"/>
      <c r="J31" s="194"/>
      <c r="K31" s="194"/>
      <c r="L31" s="194"/>
      <c r="M31" s="194"/>
      <c r="N31" s="194"/>
      <c r="O31" s="194"/>
      <c r="P31" s="194"/>
      <c r="Q31" s="194"/>
      <c r="R31" s="194"/>
      <c r="S31" s="194"/>
      <c r="T31" s="194"/>
      <c r="U31" s="194"/>
      <c r="V31" s="194"/>
      <c r="W31" s="194"/>
      <c r="X31" s="194"/>
      <c r="Y31" s="194"/>
    </row>
    <row r="32" spans="1:25" s="100" customFormat="1" ht="16.5" customHeight="1" x14ac:dyDescent="0.2">
      <c r="A32" s="230"/>
      <c r="B32" s="45" t="s">
        <v>326</v>
      </c>
      <c r="C32" s="45"/>
      <c r="D32" s="45"/>
      <c r="E32" s="74"/>
    </row>
    <row r="33" spans="1:25" s="100" customFormat="1" ht="16.5" customHeight="1" x14ac:dyDescent="0.2">
      <c r="A33" s="230"/>
      <c r="B33" s="219" t="s">
        <v>327</v>
      </c>
      <c r="C33" s="219"/>
      <c r="D33" s="219"/>
      <c r="E33" s="218"/>
    </row>
    <row r="34" spans="1:25" s="100" customFormat="1" ht="14.25" x14ac:dyDescent="0.2">
      <c r="A34" s="230"/>
      <c r="B34" s="45" t="s">
        <v>328</v>
      </c>
      <c r="C34" s="45"/>
      <c r="D34" s="45"/>
      <c r="E34" s="45"/>
      <c r="F34" s="45"/>
      <c r="G34" s="45"/>
      <c r="H34" s="45"/>
      <c r="I34" s="45"/>
      <c r="J34" s="45"/>
      <c r="K34" s="45"/>
      <c r="L34" s="45"/>
      <c r="M34" s="45"/>
      <c r="N34" s="45"/>
      <c r="O34" s="45"/>
      <c r="P34" s="45"/>
      <c r="Q34" s="45"/>
      <c r="R34" s="45"/>
      <c r="S34" s="45"/>
      <c r="X34" s="45"/>
    </row>
    <row r="35" spans="1:25" s="100" customFormat="1" ht="16.5" customHeight="1" x14ac:dyDescent="0.2">
      <c r="A35" s="230"/>
      <c r="B35" s="45" t="s">
        <v>329</v>
      </c>
      <c r="C35" s="45"/>
      <c r="D35" s="45"/>
      <c r="E35" s="45"/>
    </row>
    <row r="36" spans="1:25" ht="20.100000000000001" customHeight="1" x14ac:dyDescent="0.2">
      <c r="B36" s="45" t="s">
        <v>330</v>
      </c>
      <c r="D36" s="192"/>
      <c r="E36" s="192"/>
      <c r="F36" s="192"/>
      <c r="G36" s="192"/>
      <c r="H36" s="192"/>
      <c r="I36" s="192"/>
      <c r="J36" s="192"/>
      <c r="K36" s="192"/>
      <c r="L36" s="192"/>
      <c r="M36" s="192"/>
      <c r="N36" s="192"/>
      <c r="O36" s="192"/>
      <c r="P36" s="192"/>
      <c r="Q36" s="192"/>
      <c r="R36" s="192"/>
      <c r="S36" s="192"/>
      <c r="T36" s="192"/>
      <c r="U36" s="192"/>
      <c r="V36" s="192"/>
      <c r="W36" s="192"/>
      <c r="X36" s="192"/>
      <c r="Y36" s="192"/>
    </row>
    <row r="37" spans="1:25" ht="20.100000000000001" customHeight="1" x14ac:dyDescent="0.2">
      <c r="B37" s="45" t="s">
        <v>331</v>
      </c>
      <c r="D37" s="193"/>
      <c r="E37" s="193"/>
      <c r="F37" s="193"/>
      <c r="G37" s="193"/>
      <c r="H37" s="193"/>
      <c r="I37" s="193"/>
      <c r="J37" s="193"/>
      <c r="K37" s="193"/>
      <c r="L37" s="193"/>
      <c r="M37" s="193"/>
      <c r="N37" s="193"/>
      <c r="O37" s="193"/>
      <c r="P37" s="193"/>
      <c r="Q37" s="193"/>
      <c r="R37" s="193"/>
      <c r="S37" s="193"/>
      <c r="T37" s="193"/>
      <c r="U37" s="193"/>
      <c r="V37" s="193"/>
      <c r="W37" s="193"/>
      <c r="X37" s="193"/>
      <c r="Y37" s="193"/>
    </row>
  </sheetData>
  <phoneticPr fontId="13" type="noConversion"/>
  <pageMargins left="0.511811024" right="0.511811024" top="0.78740157499999996" bottom="0.78740157499999996" header="0.31496062000000002" footer="0.31496062000000002"/>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FC15-D605-44D1-B3AD-2904447428F4}">
  <sheetPr codeName="Planilha11"/>
  <dimension ref="A1:C11"/>
  <sheetViews>
    <sheetView showGridLines="0" zoomScale="70" zoomScaleNormal="70" workbookViewId="0"/>
  </sheetViews>
  <sheetFormatPr defaultColWidth="9.140625" defaultRowHeight="14.25" x14ac:dyDescent="0.2"/>
  <cols>
    <col min="1" max="1" width="5.7109375" style="97" customWidth="1"/>
    <col min="2" max="2" width="47.7109375" style="97" bestFit="1" customWidth="1"/>
    <col min="3" max="16384" width="9.140625" style="97"/>
  </cols>
  <sheetData>
    <row r="1" spans="1:3" s="14" customFormat="1" ht="15" customHeight="1" x14ac:dyDescent="0.25">
      <c r="A1" s="44"/>
    </row>
    <row r="2" spans="1:3" s="14" customFormat="1" ht="15" customHeight="1" x14ac:dyDescent="0.25">
      <c r="A2" s="44"/>
    </row>
    <row r="3" spans="1:3" s="14" customFormat="1" ht="15" customHeight="1" x14ac:dyDescent="0.25">
      <c r="A3" s="44"/>
      <c r="B3" s="82" t="s">
        <v>141</v>
      </c>
      <c r="C3" s="15"/>
    </row>
    <row r="4" spans="1:3" s="14" customFormat="1" ht="8.1" customHeight="1" x14ac:dyDescent="0.25">
      <c r="A4" s="44"/>
      <c r="B4" s="82"/>
      <c r="C4" s="15"/>
    </row>
    <row r="11" spans="1:3" ht="15" x14ac:dyDescent="0.2">
      <c r="B11" s="82"/>
    </row>
  </sheetData>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5C284-9C25-4267-B319-F9E60CAF839A}">
  <sheetPr>
    <tabColor theme="0" tint="-0.249977111117893"/>
  </sheetPr>
  <dimension ref="B8:D40"/>
  <sheetViews>
    <sheetView showGridLines="0" tabSelected="1" zoomScaleNormal="100" workbookViewId="0">
      <selection activeCell="E2" sqref="E2"/>
    </sheetView>
  </sheetViews>
  <sheetFormatPr defaultColWidth="8.7109375" defaultRowHeight="15" customHeight="1" x14ac:dyDescent="0.2"/>
  <cols>
    <col min="1" max="1" width="5.7109375" style="95" customWidth="1"/>
    <col min="2" max="2" width="4.5703125" style="120" bestFit="1" customWidth="1"/>
    <col min="3" max="3" width="45.5703125" style="119" bestFit="1" customWidth="1"/>
    <col min="4" max="16384" width="8.7109375" style="95"/>
  </cols>
  <sheetData>
    <row r="8" spans="2:4" ht="32.25" customHeight="1" x14ac:dyDescent="0.2">
      <c r="B8" s="224" t="s">
        <v>263</v>
      </c>
      <c r="C8" s="224"/>
    </row>
    <row r="9" spans="2:4" ht="15" customHeight="1" x14ac:dyDescent="0.2">
      <c r="B9" s="224"/>
      <c r="C9" s="224"/>
    </row>
    <row r="10" spans="2:4" ht="32.25" x14ac:dyDescent="0.2">
      <c r="B10" s="225" t="s">
        <v>180</v>
      </c>
      <c r="C10" s="224"/>
    </row>
    <row r="11" spans="2:4" ht="15" customHeight="1" x14ac:dyDescent="0.2">
      <c r="B11" s="224"/>
      <c r="C11" s="224"/>
    </row>
    <row r="12" spans="2:4" ht="15" customHeight="1" x14ac:dyDescent="0.2">
      <c r="B12" s="117">
        <v>1</v>
      </c>
      <c r="C12" s="121" t="s">
        <v>46</v>
      </c>
      <c r="D12" s="96"/>
    </row>
    <row r="13" spans="2:4" ht="15" customHeight="1" x14ac:dyDescent="0.2">
      <c r="B13" s="117"/>
      <c r="C13" s="121"/>
      <c r="D13" s="96"/>
    </row>
    <row r="14" spans="2:4" ht="15" customHeight="1" x14ac:dyDescent="0.2">
      <c r="B14" s="117">
        <v>2</v>
      </c>
      <c r="C14" s="121" t="s">
        <v>177</v>
      </c>
      <c r="D14" s="96"/>
    </row>
    <row r="15" spans="2:4" ht="15" customHeight="1" x14ac:dyDescent="0.2">
      <c r="B15" s="118"/>
      <c r="C15" s="122"/>
    </row>
    <row r="16" spans="2:4" ht="15" customHeight="1" x14ac:dyDescent="0.2">
      <c r="B16" s="117">
        <v>3</v>
      </c>
      <c r="C16" s="121" t="s">
        <v>146</v>
      </c>
    </row>
    <row r="17" spans="2:3" ht="15" customHeight="1" x14ac:dyDescent="0.2">
      <c r="B17" s="118"/>
      <c r="C17" s="122"/>
    </row>
    <row r="18" spans="2:3" ht="15" customHeight="1" x14ac:dyDescent="0.2">
      <c r="B18" s="117">
        <v>4</v>
      </c>
      <c r="C18" s="121" t="s">
        <v>320</v>
      </c>
    </row>
    <row r="19" spans="2:3" ht="15" customHeight="1" x14ac:dyDescent="0.2">
      <c r="B19" s="118"/>
      <c r="C19" s="122"/>
    </row>
    <row r="20" spans="2:3" ht="15" customHeight="1" x14ac:dyDescent="0.2">
      <c r="B20" s="117">
        <v>5</v>
      </c>
      <c r="C20" s="121" t="s">
        <v>147</v>
      </c>
    </row>
    <row r="21" spans="2:3" ht="15" customHeight="1" x14ac:dyDescent="0.2">
      <c r="B21" s="118"/>
      <c r="C21" s="122"/>
    </row>
    <row r="22" spans="2:3" ht="15" customHeight="1" x14ac:dyDescent="0.2">
      <c r="B22" s="117">
        <v>6</v>
      </c>
      <c r="C22" s="121" t="s">
        <v>321</v>
      </c>
    </row>
    <row r="23" spans="2:3" ht="15" customHeight="1" x14ac:dyDescent="0.2">
      <c r="B23" s="118"/>
      <c r="C23" s="122"/>
    </row>
    <row r="24" spans="2:3" ht="15" customHeight="1" x14ac:dyDescent="0.2">
      <c r="B24" s="117">
        <v>7</v>
      </c>
      <c r="C24" s="121" t="s">
        <v>29</v>
      </c>
    </row>
    <row r="25" spans="2:3" ht="15" customHeight="1" x14ac:dyDescent="0.2">
      <c r="B25" s="118"/>
      <c r="C25" s="122"/>
    </row>
    <row r="26" spans="2:3" ht="15" customHeight="1" x14ac:dyDescent="0.2">
      <c r="B26" s="117">
        <v>8</v>
      </c>
      <c r="C26" s="121" t="s">
        <v>68</v>
      </c>
    </row>
    <row r="27" spans="2:3" ht="15" customHeight="1" x14ac:dyDescent="0.2">
      <c r="B27" s="118"/>
    </row>
    <row r="28" spans="2:3" ht="15" customHeight="1" x14ac:dyDescent="0.2">
      <c r="B28" s="117">
        <v>9</v>
      </c>
      <c r="C28" s="121" t="s">
        <v>69</v>
      </c>
    </row>
    <row r="30" spans="2:3" ht="15" customHeight="1" x14ac:dyDescent="0.2">
      <c r="B30" s="117">
        <v>10</v>
      </c>
      <c r="C30" s="121" t="s">
        <v>172</v>
      </c>
    </row>
    <row r="32" spans="2:3" ht="15" customHeight="1" x14ac:dyDescent="0.2">
      <c r="B32" s="117">
        <v>11</v>
      </c>
      <c r="C32" s="121" t="s">
        <v>58</v>
      </c>
    </row>
    <row r="34" spans="2:3" ht="15" customHeight="1" x14ac:dyDescent="0.2">
      <c r="B34" s="117">
        <v>12</v>
      </c>
      <c r="C34" s="121" t="s">
        <v>143</v>
      </c>
    </row>
    <row r="36" spans="2:3" ht="15" customHeight="1" x14ac:dyDescent="0.2">
      <c r="B36" s="117"/>
      <c r="C36" s="95"/>
    </row>
    <row r="40" spans="2:3" ht="15" customHeight="1" x14ac:dyDescent="0.2">
      <c r="C40" s="211"/>
    </row>
  </sheetData>
  <hyperlinks>
    <hyperlink ref="C12" location="'1. Key Financial Indicators'!A1" display="KEY FINANCIAL INDICATORS" xr:uid="{D2B4725E-36F7-4946-BBB0-8C5AE47335FD}"/>
    <hyperlink ref="C16" location="'3. Mining Segment'!A1" display="MINING SEGMENT" xr:uid="{2CDF6AC7-B71E-407E-93F1-F593623F2626}"/>
    <hyperlink ref="C20" location="'5. Smelting Segment'!A1" display="SMELTING SEGMENT" xr:uid="{106739AD-D519-4D1F-9210-B7E9D732CFBF}"/>
    <hyperlink ref="C32" location="'11. Cash Flow - Reconciliation'!A1" display="CASH FLOW - RECONCILIATION" xr:uid="{6B4B06DD-E85E-4D5B-A89D-8FEBCDB683C1}"/>
    <hyperlink ref="C14" location="'2. Results'!A1" display="RESULTS" xr:uid="{649746B6-4CEF-4AE8-9511-CEC0204616F0}"/>
    <hyperlink ref="C24" location="'7. CAPEX'!A1" display="CAPEX" xr:uid="{B70757F7-5433-4A8E-AFE6-59398A6786B8}"/>
    <hyperlink ref="C28" location="'9. Balance Sheet'!A1" display="BALANCE SHEET" xr:uid="{6D2809CF-F98F-45C8-8B2B-5E999D1F3CB9}"/>
    <hyperlink ref="C26" location="'8. Cash Flow'!A1" display="CASH FLOW" xr:uid="{36CB26A8-3CE4-4AE0-AC60-B8EFA4BB9D3A}"/>
    <hyperlink ref="C30" location="'10. Indebtedness'!A1" display="INDEBTEDNESS" xr:uid="{EB6F0EC4-2A0F-4087-827D-DFFD060F2F3F}"/>
    <hyperlink ref="C34" location="'12. Use of Non-IFRS'!A1" display="USE OF NON-IFRS FINANCIAL MEASURES" xr:uid="{C7D1F85A-41AB-427C-BE88-EE2A61207BF6}"/>
    <hyperlink ref="C18" location="'4. Mining Cash Costs'!A1" display="MINING CASH COSTS" xr:uid="{CFF575B6-0953-49CB-8FC2-9BB43B5315B2}"/>
    <hyperlink ref="C22" location="'6. Smelting Cash Costs'!A1" display="SMELTING CASH COSTS" xr:uid="{6F356700-F6F5-4531-95E3-07A3E34CBF73}"/>
  </hyperlinks>
  <pageMargins left="0.511811024" right="0.511811024" top="0.78740157499999996" bottom="0.78740157499999996" header="0.31496062000000002" footer="0.31496062000000002"/>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AG34"/>
  <sheetViews>
    <sheetView showGridLines="0" zoomScale="70" zoomScaleNormal="70" workbookViewId="0">
      <selection activeCell="A32" sqref="A32:A34"/>
    </sheetView>
  </sheetViews>
  <sheetFormatPr defaultColWidth="9.140625" defaultRowHeight="20.100000000000001" customHeight="1" x14ac:dyDescent="0.2"/>
  <cols>
    <col min="1" max="1" width="5.7109375" style="43" customWidth="1"/>
    <col min="2" max="2" width="63.85546875" style="97" customWidth="1"/>
    <col min="3" max="33" width="12.7109375" style="97" customWidth="1"/>
    <col min="34" max="16384" width="9.140625" style="97"/>
  </cols>
  <sheetData>
    <row r="1" spans="1:33" s="14" customFormat="1" ht="15" customHeight="1" x14ac:dyDescent="0.25">
      <c r="A1" s="43"/>
    </row>
    <row r="2" spans="1:33" s="14" customFormat="1" ht="15" customHeight="1" x14ac:dyDescent="0.25">
      <c r="A2" s="43"/>
    </row>
    <row r="3" spans="1:33" s="14" customFormat="1" ht="15" customHeight="1" x14ac:dyDescent="0.25">
      <c r="A3" s="43"/>
      <c r="B3" s="82" t="s">
        <v>120</v>
      </c>
    </row>
    <row r="4" spans="1:33" s="14" customFormat="1" ht="8.1" customHeight="1" x14ac:dyDescent="0.25">
      <c r="A4" s="43"/>
      <c r="B4" s="82"/>
    </row>
    <row r="5" spans="1:33" ht="24.95" customHeight="1" x14ac:dyDescent="0.2">
      <c r="A5" s="43">
        <v>1</v>
      </c>
      <c r="B5" s="28" t="s">
        <v>10</v>
      </c>
      <c r="C5" s="1" t="s">
        <v>21</v>
      </c>
      <c r="D5" s="1" t="s">
        <v>28</v>
      </c>
      <c r="E5" s="1" t="s">
        <v>30</v>
      </c>
      <c r="F5" s="1" t="s">
        <v>31</v>
      </c>
      <c r="G5" s="1">
        <v>2020</v>
      </c>
      <c r="H5" s="1" t="s">
        <v>40</v>
      </c>
      <c r="I5" s="1" t="s">
        <v>47</v>
      </c>
      <c r="J5" s="1" t="s">
        <v>48</v>
      </c>
      <c r="K5" s="1" t="s">
        <v>49</v>
      </c>
      <c r="L5" s="1">
        <v>2021</v>
      </c>
      <c r="M5" s="1" t="s">
        <v>50</v>
      </c>
      <c r="N5" s="1" t="s">
        <v>182</v>
      </c>
      <c r="O5" s="1" t="s">
        <v>185</v>
      </c>
      <c r="P5" s="1" t="s">
        <v>188</v>
      </c>
      <c r="Q5" s="1">
        <v>2022</v>
      </c>
      <c r="R5" s="1" t="s">
        <v>194</v>
      </c>
      <c r="S5" s="1" t="s">
        <v>202</v>
      </c>
      <c r="T5" s="1" t="s">
        <v>205</v>
      </c>
      <c r="U5" s="1" t="s">
        <v>207</v>
      </c>
      <c r="V5" s="1">
        <v>2023</v>
      </c>
      <c r="W5" s="1" t="s">
        <v>210</v>
      </c>
      <c r="X5" s="1" t="s">
        <v>222</v>
      </c>
      <c r="Y5" s="1" t="s">
        <v>227</v>
      </c>
      <c r="Z5" s="1" t="s">
        <v>229</v>
      </c>
      <c r="AA5" s="1">
        <v>2024</v>
      </c>
      <c r="AB5" s="1" t="s">
        <v>238</v>
      </c>
      <c r="AC5" s="1" t="s">
        <v>244</v>
      </c>
      <c r="AD5" s="1" t="s">
        <v>247</v>
      </c>
      <c r="AE5" s="1" t="s">
        <v>251</v>
      </c>
      <c r="AF5" s="1">
        <v>2025</v>
      </c>
      <c r="AG5" s="1" t="s">
        <v>263</v>
      </c>
    </row>
    <row r="6" spans="1:33" ht="20.100000000000001" customHeight="1" x14ac:dyDescent="0.2">
      <c r="A6" s="43">
        <v>2</v>
      </c>
      <c r="B6" s="189" t="s">
        <v>41</v>
      </c>
      <c r="C6" s="31">
        <v>442.12900000000002</v>
      </c>
      <c r="D6" s="31">
        <v>336.70499999999998</v>
      </c>
      <c r="E6" s="31">
        <v>537.82600000000002</v>
      </c>
      <c r="F6" s="31">
        <v>634.26900000000001</v>
      </c>
      <c r="G6" s="167">
        <v>1950.9290000000001</v>
      </c>
      <c r="H6" s="31">
        <v>602.92899999999997</v>
      </c>
      <c r="I6" s="31">
        <v>686.18899999999996</v>
      </c>
      <c r="J6" s="31">
        <v>655.08199999999999</v>
      </c>
      <c r="K6" s="31">
        <v>677.91</v>
      </c>
      <c r="L6" s="167">
        <v>2622.1099999999997</v>
      </c>
      <c r="M6" s="31">
        <v>722.13599999999997</v>
      </c>
      <c r="N6" s="31">
        <v>829.43399999999997</v>
      </c>
      <c r="O6" s="31">
        <v>702.64499999999998</v>
      </c>
      <c r="P6" s="31">
        <v>779.77499999999998</v>
      </c>
      <c r="Q6" s="167">
        <v>3033.9900000000002</v>
      </c>
      <c r="R6" s="31">
        <v>667.31799999999998</v>
      </c>
      <c r="S6" s="31">
        <v>626.70399999999995</v>
      </c>
      <c r="T6" s="31">
        <v>649.33399999999995</v>
      </c>
      <c r="U6" s="31">
        <v>629.87699999999995</v>
      </c>
      <c r="V6" s="167">
        <v>2573.2329999999997</v>
      </c>
      <c r="W6" s="31">
        <v>579.78200000000004</v>
      </c>
      <c r="X6" s="31">
        <v>736.30499999999995</v>
      </c>
      <c r="Y6" s="31">
        <v>709.476</v>
      </c>
      <c r="Z6" s="31">
        <v>740.91800000000001</v>
      </c>
      <c r="AA6" s="167">
        <v>2766.4810000000002</v>
      </c>
      <c r="AB6" s="31">
        <v>627.11500000000001</v>
      </c>
      <c r="AC6" s="31">
        <v>708.42200000000003</v>
      </c>
      <c r="AD6" s="31">
        <v>763.51499999999999</v>
      </c>
      <c r="AE6" s="31">
        <v>903.00300000000004</v>
      </c>
      <c r="AF6" s="167">
        <v>3002.0550000000003</v>
      </c>
      <c r="AG6" s="31">
        <v>888.32100000000003</v>
      </c>
    </row>
    <row r="7" spans="1:33" ht="20.100000000000001" customHeight="1" x14ac:dyDescent="0.2">
      <c r="A7" s="43">
        <v>3</v>
      </c>
      <c r="B7" s="34" t="s">
        <v>32</v>
      </c>
      <c r="C7" s="31">
        <v>-391.34800000000001</v>
      </c>
      <c r="D7" s="31">
        <v>-315.99200000000002</v>
      </c>
      <c r="E7" s="31">
        <v>-397.48099999999999</v>
      </c>
      <c r="F7" s="31">
        <v>-459.11</v>
      </c>
      <c r="G7" s="167">
        <v>-1563.931</v>
      </c>
      <c r="H7" s="31">
        <v>-428.87</v>
      </c>
      <c r="I7" s="31">
        <v>-469.30709378999995</v>
      </c>
      <c r="J7" s="31">
        <v>-507.04462959</v>
      </c>
      <c r="K7" s="31">
        <v>-583.79726798000002</v>
      </c>
      <c r="L7" s="167">
        <v>-1989.01899136</v>
      </c>
      <c r="M7" s="31">
        <v>-524.74199999999996</v>
      </c>
      <c r="N7" s="31">
        <v>-556.23299999999995</v>
      </c>
      <c r="O7" s="31">
        <v>-618.05999999999995</v>
      </c>
      <c r="P7" s="31">
        <v>-694.90099999999995</v>
      </c>
      <c r="Q7" s="167">
        <v>-2393.9359999999997</v>
      </c>
      <c r="R7" s="31">
        <v>-567.95000000000005</v>
      </c>
      <c r="S7" s="31">
        <v>-564.40700000000004</v>
      </c>
      <c r="T7" s="31">
        <v>-581.30100000000004</v>
      </c>
      <c r="U7" s="31">
        <v>-560.69899999999996</v>
      </c>
      <c r="V7" s="167">
        <v>-2274.357</v>
      </c>
      <c r="W7" s="31">
        <v>-491.93299999999999</v>
      </c>
      <c r="X7" s="31">
        <v>-555.96100000000001</v>
      </c>
      <c r="Y7" s="31">
        <v>-582.89599999999996</v>
      </c>
      <c r="Z7" s="31">
        <v>-597.62</v>
      </c>
      <c r="AA7" s="167">
        <v>-2228.41</v>
      </c>
      <c r="AB7" s="31">
        <v>-500.55200000000002</v>
      </c>
      <c r="AC7" s="31">
        <v>-575.88400000000001</v>
      </c>
      <c r="AD7" s="31">
        <v>-609.55499999999995</v>
      </c>
      <c r="AE7" s="31">
        <v>-603.16800000000001</v>
      </c>
      <c r="AF7" s="167">
        <v>-2289.1590000000001</v>
      </c>
      <c r="AG7" s="31">
        <v>-616.17499999999995</v>
      </c>
    </row>
    <row r="8" spans="1:33" ht="20.100000000000001" customHeight="1" x14ac:dyDescent="0.2">
      <c r="A8" s="43">
        <v>4</v>
      </c>
      <c r="B8" s="29" t="s">
        <v>63</v>
      </c>
      <c r="C8" s="30">
        <v>50.780999999999999</v>
      </c>
      <c r="D8" s="30">
        <v>20.713000000000001</v>
      </c>
      <c r="E8" s="30">
        <v>140.345</v>
      </c>
      <c r="F8" s="30">
        <v>175.15899999999999</v>
      </c>
      <c r="G8" s="166">
        <v>386.99799999999999</v>
      </c>
      <c r="H8" s="30">
        <v>174.059</v>
      </c>
      <c r="I8" s="30">
        <v>216.88190621000004</v>
      </c>
      <c r="J8" s="30">
        <v>148.03737040999997</v>
      </c>
      <c r="K8" s="30">
        <v>94.112732019999996</v>
      </c>
      <c r="L8" s="166">
        <v>633.09100863999993</v>
      </c>
      <c r="M8" s="30">
        <v>197.39400000000001</v>
      </c>
      <c r="N8" s="30">
        <v>273.20100000000002</v>
      </c>
      <c r="O8" s="30">
        <v>84.584999999999994</v>
      </c>
      <c r="P8" s="30">
        <v>84.873999999999995</v>
      </c>
      <c r="Q8" s="166">
        <v>640.05400000000009</v>
      </c>
      <c r="R8" s="30">
        <v>99.367999999999995</v>
      </c>
      <c r="S8" s="30">
        <v>62.296999999999997</v>
      </c>
      <c r="T8" s="30">
        <v>68.033000000000001</v>
      </c>
      <c r="U8" s="30">
        <v>69.177999999999997</v>
      </c>
      <c r="V8" s="166">
        <v>298.87599999999998</v>
      </c>
      <c r="W8" s="30">
        <v>87.849000000000004</v>
      </c>
      <c r="X8" s="30">
        <v>180.34399999999999</v>
      </c>
      <c r="Y8" s="30">
        <v>126.58</v>
      </c>
      <c r="Z8" s="30">
        <v>143.298</v>
      </c>
      <c r="AA8" s="166">
        <v>538.07099999999991</v>
      </c>
      <c r="AB8" s="30">
        <v>126.563</v>
      </c>
      <c r="AC8" s="30">
        <v>132.53800000000001</v>
      </c>
      <c r="AD8" s="30">
        <v>153.96</v>
      </c>
      <c r="AE8" s="30">
        <v>299.83499999999998</v>
      </c>
      <c r="AF8" s="166">
        <v>712.89599999999996</v>
      </c>
      <c r="AG8" s="30">
        <v>272.14600000000002</v>
      </c>
    </row>
    <row r="9" spans="1:33" ht="20.100000000000001" customHeight="1" x14ac:dyDescent="0.2">
      <c r="A9" s="43">
        <v>5</v>
      </c>
      <c r="B9" s="34" t="s">
        <v>33</v>
      </c>
      <c r="C9" s="31">
        <v>-41.648000000000003</v>
      </c>
      <c r="D9" s="31">
        <v>-29.172999999999998</v>
      </c>
      <c r="E9" s="31">
        <v>-36.64</v>
      </c>
      <c r="F9" s="31">
        <v>-44.158000000000001</v>
      </c>
      <c r="G9" s="167">
        <v>-151.619</v>
      </c>
      <c r="H9" s="31">
        <v>-30.45</v>
      </c>
      <c r="I9" s="31">
        <v>-30.80290621</v>
      </c>
      <c r="J9" s="31">
        <v>-32.990370409999997</v>
      </c>
      <c r="K9" s="31">
        <v>-39.559732019999998</v>
      </c>
      <c r="L9" s="167">
        <v>-133.80300863999997</v>
      </c>
      <c r="M9" s="31">
        <v>-36.04</v>
      </c>
      <c r="N9" s="31">
        <v>-37.091999999999999</v>
      </c>
      <c r="O9" s="31">
        <v>-31.614999999999998</v>
      </c>
      <c r="P9" s="31">
        <v>-40.423000000000002</v>
      </c>
      <c r="Q9" s="167">
        <v>-145.17000000000002</v>
      </c>
      <c r="R9" s="31">
        <v>-28.452999999999999</v>
      </c>
      <c r="S9" s="31">
        <v>-32.494999999999997</v>
      </c>
      <c r="T9" s="31">
        <v>-33.005000000000003</v>
      </c>
      <c r="U9" s="31">
        <v>-32.646000000000001</v>
      </c>
      <c r="V9" s="167">
        <v>-126.599</v>
      </c>
      <c r="W9" s="31">
        <v>-33.530999999999999</v>
      </c>
      <c r="X9" s="31">
        <v>-30.169</v>
      </c>
      <c r="Y9" s="31">
        <v>-29.488</v>
      </c>
      <c r="Z9" s="31">
        <v>-34.14</v>
      </c>
      <c r="AA9" s="167">
        <v>-127.328</v>
      </c>
      <c r="AB9" s="31">
        <v>-35.11</v>
      </c>
      <c r="AC9" s="31">
        <v>-32.658000000000001</v>
      </c>
      <c r="AD9" s="31">
        <v>-37.488</v>
      </c>
      <c r="AE9" s="31">
        <v>-40.195999999999998</v>
      </c>
      <c r="AF9" s="167">
        <v>-145.452</v>
      </c>
      <c r="AG9" s="31">
        <v>-40.613</v>
      </c>
    </row>
    <row r="10" spans="1:33" ht="20.100000000000001" customHeight="1" x14ac:dyDescent="0.2">
      <c r="A10" s="43">
        <v>6</v>
      </c>
      <c r="B10" s="189" t="s">
        <v>34</v>
      </c>
      <c r="C10" s="31">
        <v>-15.826000000000001</v>
      </c>
      <c r="D10" s="31">
        <v>-9.5630000000000006</v>
      </c>
      <c r="E10" s="31">
        <v>-12.553000000000001</v>
      </c>
      <c r="F10" s="31">
        <v>-19.259</v>
      </c>
      <c r="G10" s="167">
        <v>-57.201000000000008</v>
      </c>
      <c r="H10" s="31">
        <v>-14.314</v>
      </c>
      <c r="I10" s="31">
        <v>-18.46</v>
      </c>
      <c r="J10" s="31">
        <v>-20.686759999999996</v>
      </c>
      <c r="K10" s="31">
        <v>-31.582240000000006</v>
      </c>
      <c r="L10" s="167">
        <v>-85.043000000000006</v>
      </c>
      <c r="M10" s="31">
        <v>-17.242000000000001</v>
      </c>
      <c r="N10" s="31">
        <v>-26.824999999999999</v>
      </c>
      <c r="O10" s="31">
        <v>-27.405999999999999</v>
      </c>
      <c r="P10" s="31">
        <v>-27.327999999999999</v>
      </c>
      <c r="Q10" s="167">
        <v>-98.801000000000002</v>
      </c>
      <c r="R10" s="31">
        <v>-22.010999999999999</v>
      </c>
      <c r="S10" s="31">
        <v>-21.251000000000001</v>
      </c>
      <c r="T10" s="31">
        <v>-29.553000000000001</v>
      </c>
      <c r="U10" s="31">
        <v>-26.797000000000001</v>
      </c>
      <c r="V10" s="167">
        <v>-99.611999999999995</v>
      </c>
      <c r="W10" s="31">
        <v>-12.742000000000001</v>
      </c>
      <c r="X10" s="31">
        <v>-17.966999999999999</v>
      </c>
      <c r="Y10" s="31">
        <v>-16.064</v>
      </c>
      <c r="Z10" s="31">
        <v>-21.202999999999999</v>
      </c>
      <c r="AA10" s="167">
        <v>-67.975999999999999</v>
      </c>
      <c r="AB10" s="31">
        <v>-15.952</v>
      </c>
      <c r="AC10" s="31">
        <v>-17.111000000000001</v>
      </c>
      <c r="AD10" s="31">
        <v>-22.071999999999999</v>
      </c>
      <c r="AE10" s="31">
        <v>-26.561</v>
      </c>
      <c r="AF10" s="167">
        <v>-81.695999999999998</v>
      </c>
      <c r="AG10" s="31">
        <v>-16.131</v>
      </c>
    </row>
    <row r="11" spans="1:33" ht="20.100000000000001" customHeight="1" x14ac:dyDescent="0.2">
      <c r="A11" s="43">
        <v>7</v>
      </c>
      <c r="B11" s="189" t="s">
        <v>219</v>
      </c>
      <c r="C11" s="31">
        <v>-484.59399999999999</v>
      </c>
      <c r="D11" s="31">
        <v>0</v>
      </c>
      <c r="E11" s="31">
        <v>-65.120999999999995</v>
      </c>
      <c r="F11" s="31">
        <v>-7.782</v>
      </c>
      <c r="G11" s="167">
        <v>-557.49700000000007</v>
      </c>
      <c r="H11" s="31">
        <v>0</v>
      </c>
      <c r="I11" s="31">
        <v>0</v>
      </c>
      <c r="J11" s="31">
        <v>0</v>
      </c>
      <c r="K11" s="31">
        <v>0</v>
      </c>
      <c r="L11" s="167">
        <v>0</v>
      </c>
      <c r="M11" s="31">
        <v>0</v>
      </c>
      <c r="N11" s="31">
        <v>0</v>
      </c>
      <c r="O11" s="31">
        <v>0</v>
      </c>
      <c r="P11" s="31">
        <v>-32.512</v>
      </c>
      <c r="Q11" s="167">
        <v>-32.512</v>
      </c>
      <c r="R11" s="31">
        <v>0</v>
      </c>
      <c r="S11" s="31">
        <v>-57.186999999999998</v>
      </c>
      <c r="T11" s="31">
        <v>-1.91</v>
      </c>
      <c r="U11" s="31">
        <v>-55.545999999999999</v>
      </c>
      <c r="V11" s="167">
        <v>-114.643</v>
      </c>
      <c r="W11" s="31">
        <v>17.219000000000001</v>
      </c>
      <c r="X11" s="31">
        <v>-60.21</v>
      </c>
      <c r="Y11" s="31">
        <v>17.591999999999999</v>
      </c>
      <c r="Z11" s="31">
        <v>-7.4710000000000001</v>
      </c>
      <c r="AA11" s="167">
        <v>-32.870000000000005</v>
      </c>
      <c r="AB11" s="31">
        <v>-0.29699999999999999</v>
      </c>
      <c r="AC11" s="31">
        <v>-1.982</v>
      </c>
      <c r="AD11" s="31">
        <v>106.495</v>
      </c>
      <c r="AE11" s="31">
        <v>-12.51</v>
      </c>
      <c r="AF11" s="167">
        <v>91.706000000000003</v>
      </c>
      <c r="AG11" s="31">
        <v>1.351</v>
      </c>
    </row>
    <row r="12" spans="1:33" ht="20.100000000000001" customHeight="1" x14ac:dyDescent="0.2">
      <c r="A12" s="43">
        <v>8</v>
      </c>
      <c r="B12" s="34" t="s">
        <v>42</v>
      </c>
      <c r="C12" s="31">
        <v>-17.190999999999999</v>
      </c>
      <c r="D12" s="31">
        <v>6.4139999999999997</v>
      </c>
      <c r="E12" s="31">
        <v>-1.119</v>
      </c>
      <c r="F12" s="31">
        <v>-7.2679999999999998</v>
      </c>
      <c r="G12" s="167">
        <v>-19.163999999999998</v>
      </c>
      <c r="H12" s="31">
        <v>-8.5310000000000006</v>
      </c>
      <c r="I12" s="31">
        <v>2.8919999999999999</v>
      </c>
      <c r="J12" s="31">
        <v>-7.0602300000000033</v>
      </c>
      <c r="K12" s="31">
        <v>44.64723</v>
      </c>
      <c r="L12" s="167">
        <v>31.947999999999997</v>
      </c>
      <c r="M12" s="31">
        <v>-20.905000000000001</v>
      </c>
      <c r="N12" s="31">
        <v>30.442</v>
      </c>
      <c r="O12" s="31">
        <v>12.769</v>
      </c>
      <c r="P12" s="31">
        <v>-24.98</v>
      </c>
      <c r="Q12" s="167">
        <v>-2.674000000000003</v>
      </c>
      <c r="R12" s="31">
        <v>-5.4710000000000001</v>
      </c>
      <c r="S12" s="31">
        <v>-66.076999999999998</v>
      </c>
      <c r="T12" s="31">
        <v>-7.1870000000000003</v>
      </c>
      <c r="U12" s="31">
        <v>-31.849</v>
      </c>
      <c r="V12" s="167">
        <v>-110.584</v>
      </c>
      <c r="W12" s="31">
        <v>-9.0079999999999991</v>
      </c>
      <c r="X12" s="31">
        <v>-51.863</v>
      </c>
      <c r="Y12" s="31">
        <v>-13.859</v>
      </c>
      <c r="Z12" s="31">
        <v>41.219000000000001</v>
      </c>
      <c r="AA12" s="167">
        <v>-33.510999999999989</v>
      </c>
      <c r="AB12" s="31">
        <v>-21.244</v>
      </c>
      <c r="AC12" s="31">
        <v>-20.856000000000002</v>
      </c>
      <c r="AD12" s="31">
        <v>-22.981000000000002</v>
      </c>
      <c r="AE12" s="31">
        <v>-14.401999999999999</v>
      </c>
      <c r="AF12" s="167">
        <v>-79.483000000000004</v>
      </c>
      <c r="AG12" s="31">
        <v>-8.56</v>
      </c>
    </row>
    <row r="13" spans="1:33" ht="20.100000000000001" customHeight="1" x14ac:dyDescent="0.2">
      <c r="A13" s="43">
        <v>9</v>
      </c>
      <c r="B13" s="29" t="s">
        <v>201</v>
      </c>
      <c r="C13" s="30">
        <v>-508.47800000000001</v>
      </c>
      <c r="D13" s="30">
        <v>-11.609</v>
      </c>
      <c r="E13" s="30">
        <v>24.911999999999999</v>
      </c>
      <c r="F13" s="30">
        <v>96.691999999999993</v>
      </c>
      <c r="G13" s="166">
        <v>-398.483</v>
      </c>
      <c r="H13" s="30">
        <v>120.764</v>
      </c>
      <c r="I13" s="30">
        <v>170.51100000000005</v>
      </c>
      <c r="J13" s="30">
        <v>87.300009999999986</v>
      </c>
      <c r="K13" s="30">
        <v>67.617989999999992</v>
      </c>
      <c r="L13" s="166">
        <v>446.19299999999998</v>
      </c>
      <c r="M13" s="30">
        <v>123.20699999999999</v>
      </c>
      <c r="N13" s="30">
        <v>239.726</v>
      </c>
      <c r="O13" s="30">
        <v>38.332999999999998</v>
      </c>
      <c r="P13" s="30">
        <v>-40.369</v>
      </c>
      <c r="Q13" s="166">
        <v>360.89699999999993</v>
      </c>
      <c r="R13" s="30">
        <v>43.433</v>
      </c>
      <c r="S13" s="30">
        <v>-114.71299999999999</v>
      </c>
      <c r="T13" s="30">
        <v>-3.6219999999999999</v>
      </c>
      <c r="U13" s="30">
        <v>-77.66</v>
      </c>
      <c r="V13" s="166">
        <v>-152.56200000000001</v>
      </c>
      <c r="W13" s="30">
        <v>49.786999999999999</v>
      </c>
      <c r="X13" s="30">
        <v>20.135000000000002</v>
      </c>
      <c r="Y13" s="30">
        <v>84.760999999999996</v>
      </c>
      <c r="Z13" s="30">
        <v>121.703</v>
      </c>
      <c r="AA13" s="166">
        <v>276.38599999999997</v>
      </c>
      <c r="AB13" s="30">
        <v>53.96</v>
      </c>
      <c r="AC13" s="30">
        <v>59.930999999999997</v>
      </c>
      <c r="AD13" s="30">
        <v>177.91399999999999</v>
      </c>
      <c r="AE13" s="30">
        <v>206.166</v>
      </c>
      <c r="AF13" s="166">
        <v>497.97099999999995</v>
      </c>
      <c r="AG13" s="30">
        <v>208.19300000000001</v>
      </c>
    </row>
    <row r="14" spans="1:33" ht="20.100000000000001" customHeight="1" x14ac:dyDescent="0.2">
      <c r="A14" s="43">
        <v>10</v>
      </c>
      <c r="B14" s="34" t="s">
        <v>187</v>
      </c>
      <c r="C14" s="31">
        <v>0</v>
      </c>
      <c r="D14" s="31">
        <v>0</v>
      </c>
      <c r="E14" s="31">
        <v>0</v>
      </c>
      <c r="F14" s="31">
        <v>0</v>
      </c>
      <c r="G14" s="167">
        <v>0</v>
      </c>
      <c r="H14" s="31">
        <v>0</v>
      </c>
      <c r="I14" s="31">
        <v>0</v>
      </c>
      <c r="J14" s="31">
        <v>0</v>
      </c>
      <c r="K14" s="31">
        <v>0</v>
      </c>
      <c r="L14" s="167">
        <v>0</v>
      </c>
      <c r="M14" s="31">
        <v>0</v>
      </c>
      <c r="N14" s="31">
        <v>0</v>
      </c>
      <c r="O14" s="31">
        <v>0</v>
      </c>
      <c r="P14" s="31">
        <v>1.885</v>
      </c>
      <c r="Q14" s="167">
        <v>1.885</v>
      </c>
      <c r="R14" s="31">
        <v>5.423</v>
      </c>
      <c r="S14" s="31">
        <v>5.6520000000000001</v>
      </c>
      <c r="T14" s="31">
        <v>6.3280000000000003</v>
      </c>
      <c r="U14" s="31">
        <v>6.133</v>
      </c>
      <c r="V14" s="167">
        <v>23.535999999999998</v>
      </c>
      <c r="W14" s="31">
        <v>5.7149999999999999</v>
      </c>
      <c r="X14" s="31">
        <v>5.3419999999999996</v>
      </c>
      <c r="Y14" s="31">
        <v>5.4420000000000002</v>
      </c>
      <c r="Z14" s="31">
        <v>4.7240000000000002</v>
      </c>
      <c r="AA14" s="167">
        <v>21.222999999999999</v>
      </c>
      <c r="AB14" s="31">
        <v>4.8620000000000001</v>
      </c>
      <c r="AC14" s="31">
        <v>4.4409999999999998</v>
      </c>
      <c r="AD14" s="31">
        <v>5.76</v>
      </c>
      <c r="AE14" s="31">
        <v>6.08</v>
      </c>
      <c r="AF14" s="167">
        <v>21.143000000000001</v>
      </c>
      <c r="AG14" s="31">
        <v>6.0880000000000001</v>
      </c>
    </row>
    <row r="15" spans="1:33" ht="20.100000000000001" customHeight="1" x14ac:dyDescent="0.2">
      <c r="A15" s="43">
        <v>11</v>
      </c>
      <c r="B15" s="32" t="s">
        <v>200</v>
      </c>
      <c r="C15" s="30">
        <v>-165.34700000000001</v>
      </c>
      <c r="D15" s="30">
        <v>-54.466999999999999</v>
      </c>
      <c r="E15" s="30">
        <v>-61.941000000000003</v>
      </c>
      <c r="F15" s="30">
        <v>3.58</v>
      </c>
      <c r="G15" s="166">
        <v>-278.17500000000001</v>
      </c>
      <c r="H15" s="30">
        <v>-74.179000000000002</v>
      </c>
      <c r="I15" s="30">
        <v>32.264000000000003</v>
      </c>
      <c r="J15" s="30">
        <v>-56.57</v>
      </c>
      <c r="K15" s="30">
        <v>-38.417000000000002</v>
      </c>
      <c r="L15" s="166">
        <v>-136.90199999999999</v>
      </c>
      <c r="M15" s="30">
        <v>10.407999999999999</v>
      </c>
      <c r="N15" s="30">
        <v>-74.506</v>
      </c>
      <c r="O15" s="30">
        <v>-52.58</v>
      </c>
      <c r="P15" s="30">
        <v>-18.132999999999999</v>
      </c>
      <c r="Q15" s="166">
        <v>-134.81100000000001</v>
      </c>
      <c r="R15" s="30">
        <v>-39.590000000000003</v>
      </c>
      <c r="S15" s="30">
        <v>-27.181999999999999</v>
      </c>
      <c r="T15" s="30">
        <v>-66.831000000000003</v>
      </c>
      <c r="U15" s="30">
        <v>-33.454999999999998</v>
      </c>
      <c r="V15" s="166">
        <v>-167.05799999999999</v>
      </c>
      <c r="W15" s="30">
        <v>-67.933000000000007</v>
      </c>
      <c r="X15" s="30">
        <v>-118.465</v>
      </c>
      <c r="Y15" s="30">
        <v>-41.46</v>
      </c>
      <c r="Z15" s="30">
        <v>-141.602</v>
      </c>
      <c r="AA15" s="166">
        <v>-369.46000000000004</v>
      </c>
      <c r="AB15" s="30">
        <v>-0.6</v>
      </c>
      <c r="AC15" s="30">
        <v>-27.861000000000001</v>
      </c>
      <c r="AD15" s="30">
        <v>-45.536000000000001</v>
      </c>
      <c r="AE15" s="30">
        <v>-113.36799999999999</v>
      </c>
      <c r="AF15" s="166">
        <v>-187.36500000000001</v>
      </c>
      <c r="AG15" s="30">
        <v>-10.292</v>
      </c>
    </row>
    <row r="16" spans="1:33" ht="20.100000000000001" customHeight="1" x14ac:dyDescent="0.2">
      <c r="A16" s="43">
        <v>12</v>
      </c>
      <c r="B16" s="23" t="s">
        <v>35</v>
      </c>
      <c r="C16" s="24">
        <v>3.6219999999999999</v>
      </c>
      <c r="D16" s="24">
        <v>3.43</v>
      </c>
      <c r="E16" s="24">
        <v>2.2130000000000001</v>
      </c>
      <c r="F16" s="24">
        <v>1.903</v>
      </c>
      <c r="G16" s="168">
        <v>11.168000000000001</v>
      </c>
      <c r="H16" s="24">
        <v>1.921</v>
      </c>
      <c r="I16" s="24">
        <v>2.0329999999999999</v>
      </c>
      <c r="J16" s="24">
        <v>3.4750000000000001</v>
      </c>
      <c r="K16" s="24">
        <v>4.0430000000000001</v>
      </c>
      <c r="L16" s="168">
        <v>11.472000000000001</v>
      </c>
      <c r="M16" s="24">
        <v>3.7080000000000002</v>
      </c>
      <c r="N16" s="24">
        <v>8.4350000000000005</v>
      </c>
      <c r="O16" s="24">
        <v>6.7009999999999996</v>
      </c>
      <c r="P16" s="24">
        <v>6.1740000000000004</v>
      </c>
      <c r="Q16" s="168">
        <v>25.018000000000001</v>
      </c>
      <c r="R16" s="24">
        <v>5.617</v>
      </c>
      <c r="S16" s="24">
        <v>7.5469999999999997</v>
      </c>
      <c r="T16" s="24">
        <v>7.8019999999999996</v>
      </c>
      <c r="U16" s="24">
        <v>4.827</v>
      </c>
      <c r="V16" s="168">
        <v>25.792999999999999</v>
      </c>
      <c r="W16" s="24">
        <v>5.0129999999999999</v>
      </c>
      <c r="X16" s="24">
        <v>6.7750000000000004</v>
      </c>
      <c r="Y16" s="24">
        <v>6.2060000000000004</v>
      </c>
      <c r="Z16" s="24">
        <v>6.0339999999999998</v>
      </c>
      <c r="AA16" s="168">
        <v>24.027999999999999</v>
      </c>
      <c r="AB16" s="24">
        <v>8.8559999999999999</v>
      </c>
      <c r="AC16" s="24">
        <v>5.5049999999999999</v>
      </c>
      <c r="AD16" s="24">
        <v>7.1710000000000003</v>
      </c>
      <c r="AE16" s="24">
        <v>8.3680000000000003</v>
      </c>
      <c r="AF16" s="168">
        <v>29.9</v>
      </c>
      <c r="AG16" s="24">
        <v>9.2799999999999994</v>
      </c>
    </row>
    <row r="17" spans="1:33" ht="20.100000000000001" customHeight="1" x14ac:dyDescent="0.2">
      <c r="A17" s="43">
        <v>13</v>
      </c>
      <c r="B17" s="23" t="s">
        <v>36</v>
      </c>
      <c r="C17" s="24">
        <v>-39.741999999999997</v>
      </c>
      <c r="D17" s="24">
        <v>-39.094999999999999</v>
      </c>
      <c r="E17" s="24">
        <v>-42.774000000000001</v>
      </c>
      <c r="F17" s="24">
        <v>-38.148000000000003</v>
      </c>
      <c r="G17" s="168">
        <v>-159.75899999999999</v>
      </c>
      <c r="H17" s="24">
        <v>-34.215000000000003</v>
      </c>
      <c r="I17" s="24">
        <v>-35.286000000000001</v>
      </c>
      <c r="J17" s="24">
        <v>-37.590000000000003</v>
      </c>
      <c r="K17" s="24">
        <v>-35.183999999999997</v>
      </c>
      <c r="L17" s="168">
        <v>-142.27500000000001</v>
      </c>
      <c r="M17" s="24">
        <v>-43.643999999999998</v>
      </c>
      <c r="N17" s="24">
        <v>-40.600999999999999</v>
      </c>
      <c r="O17" s="24">
        <v>-41.857999999999997</v>
      </c>
      <c r="P17" s="24">
        <v>-43.674999999999997</v>
      </c>
      <c r="Q17" s="168">
        <v>-169.77800000000002</v>
      </c>
      <c r="R17" s="24">
        <v>-46.78</v>
      </c>
      <c r="S17" s="24">
        <v>-60.878</v>
      </c>
      <c r="T17" s="24">
        <v>-47.232999999999997</v>
      </c>
      <c r="U17" s="24">
        <v>-58.582000000000001</v>
      </c>
      <c r="V17" s="168">
        <v>-213.47299999999998</v>
      </c>
      <c r="W17" s="24">
        <v>-51.530999999999999</v>
      </c>
      <c r="X17" s="24">
        <v>-63.061</v>
      </c>
      <c r="Y17" s="24">
        <v>-59.871000000000002</v>
      </c>
      <c r="Z17" s="24">
        <v>-71.364999999999995</v>
      </c>
      <c r="AA17" s="168">
        <v>-245.82799999999997</v>
      </c>
      <c r="AB17" s="24">
        <v>-55.185000000000002</v>
      </c>
      <c r="AC17" s="24">
        <v>-73.67</v>
      </c>
      <c r="AD17" s="24">
        <v>-78.495000000000005</v>
      </c>
      <c r="AE17" s="24">
        <v>-99.146000000000001</v>
      </c>
      <c r="AF17" s="168">
        <v>-306.49600000000004</v>
      </c>
      <c r="AG17" s="24">
        <v>-54.923999999999999</v>
      </c>
    </row>
    <row r="18" spans="1:33" ht="20.100000000000001" customHeight="1" x14ac:dyDescent="0.2">
      <c r="A18" s="43">
        <v>14</v>
      </c>
      <c r="B18" s="23" t="s">
        <v>37</v>
      </c>
      <c r="C18" s="24">
        <v>-129.227</v>
      </c>
      <c r="D18" s="24">
        <v>-18.802</v>
      </c>
      <c r="E18" s="24">
        <v>-21.38</v>
      </c>
      <c r="F18" s="24">
        <v>39.825000000000003</v>
      </c>
      <c r="G18" s="168">
        <v>-129.584</v>
      </c>
      <c r="H18" s="24">
        <v>-41.884999999999998</v>
      </c>
      <c r="I18" s="24">
        <v>65.516999999999996</v>
      </c>
      <c r="J18" s="24">
        <v>-22.454999999999998</v>
      </c>
      <c r="K18" s="24">
        <v>-7.2759999999999998</v>
      </c>
      <c r="L18" s="168">
        <v>-6.0990000000000002</v>
      </c>
      <c r="M18" s="24">
        <v>50.344000000000001</v>
      </c>
      <c r="N18" s="24">
        <v>-42.34</v>
      </c>
      <c r="O18" s="24">
        <v>-17.422999999999998</v>
      </c>
      <c r="P18" s="24">
        <v>19.367999999999999</v>
      </c>
      <c r="Q18" s="168">
        <v>9.9489999999999981</v>
      </c>
      <c r="R18" s="24">
        <v>1.573</v>
      </c>
      <c r="S18" s="24">
        <v>26.149000000000001</v>
      </c>
      <c r="T18" s="24">
        <v>-27.4</v>
      </c>
      <c r="U18" s="24">
        <v>20.3</v>
      </c>
      <c r="V18" s="168">
        <v>20.622000000000003</v>
      </c>
      <c r="W18" s="24">
        <v>-21.414999999999999</v>
      </c>
      <c r="X18" s="24">
        <v>-62.179000000000002</v>
      </c>
      <c r="Y18" s="24">
        <v>12.205</v>
      </c>
      <c r="Z18" s="24">
        <v>-76.271000000000001</v>
      </c>
      <c r="AA18" s="168">
        <v>-147.66</v>
      </c>
      <c r="AB18" s="24">
        <v>45.728999999999999</v>
      </c>
      <c r="AC18" s="24">
        <v>40.304000000000002</v>
      </c>
      <c r="AD18" s="24">
        <v>25.788</v>
      </c>
      <c r="AE18" s="24">
        <v>-22.59</v>
      </c>
      <c r="AF18" s="168">
        <v>89.230999999999995</v>
      </c>
      <c r="AG18" s="24">
        <v>35.351999999999997</v>
      </c>
    </row>
    <row r="19" spans="1:33" ht="20.100000000000001" customHeight="1" x14ac:dyDescent="0.2">
      <c r="A19" s="43">
        <v>15</v>
      </c>
      <c r="B19" s="229" t="s">
        <v>138</v>
      </c>
      <c r="C19" s="30">
        <v>-67.596999999999994</v>
      </c>
      <c r="D19" s="30">
        <v>-52.128</v>
      </c>
      <c r="E19" s="30">
        <v>-61.359000000000002</v>
      </c>
      <c r="F19" s="30">
        <v>-62.841000000000001</v>
      </c>
      <c r="G19" s="166">
        <v>-243.92500000000001</v>
      </c>
      <c r="H19" s="30">
        <v>-59.198</v>
      </c>
      <c r="I19" s="30">
        <v>-62.156999999999996</v>
      </c>
      <c r="J19" s="30">
        <v>-68.47</v>
      </c>
      <c r="K19" s="30">
        <v>-68.885999999999996</v>
      </c>
      <c r="L19" s="166">
        <v>-258.71100000000001</v>
      </c>
      <c r="M19" s="30">
        <v>-65.861000000000004</v>
      </c>
      <c r="N19" s="30">
        <v>-74.376999999999995</v>
      </c>
      <c r="O19" s="30">
        <v>-73.022999999999996</v>
      </c>
      <c r="P19" s="30">
        <v>-78.879000000000005</v>
      </c>
      <c r="Q19" s="166">
        <v>-292.14</v>
      </c>
      <c r="R19" s="30">
        <v>-73.117000000000004</v>
      </c>
      <c r="S19" s="30">
        <v>-74.777000000000001</v>
      </c>
      <c r="T19" s="30">
        <v>-75.606999999999999</v>
      </c>
      <c r="U19" s="30">
        <v>-86.974000000000004</v>
      </c>
      <c r="V19" s="166">
        <v>-310.47500000000002</v>
      </c>
      <c r="W19" s="30">
        <v>-76.989000000000004</v>
      </c>
      <c r="X19" s="30">
        <v>-74.290999999999997</v>
      </c>
      <c r="Y19" s="30">
        <v>-82.281000000000006</v>
      </c>
      <c r="Z19" s="30">
        <v>-96.637</v>
      </c>
      <c r="AA19" s="166">
        <v>-330.19799999999998</v>
      </c>
      <c r="AB19" s="30">
        <v>-65.808999999999997</v>
      </c>
      <c r="AC19" s="30">
        <v>-76.566999999999993</v>
      </c>
      <c r="AD19" s="30">
        <v>-81.537999999999997</v>
      </c>
      <c r="AE19" s="30">
        <v>-65.081999999999994</v>
      </c>
      <c r="AF19" s="166">
        <v>-288.99599999999998</v>
      </c>
      <c r="AG19" s="30">
        <v>-77.358000000000004</v>
      </c>
    </row>
    <row r="20" spans="1:33" ht="20.100000000000001" customHeight="1" x14ac:dyDescent="0.2">
      <c r="A20" s="43">
        <v>31</v>
      </c>
      <c r="B20" s="32" t="s">
        <v>139</v>
      </c>
      <c r="C20" s="30">
        <v>-440.88099999999997</v>
      </c>
      <c r="D20" s="30">
        <v>40.518999999999998</v>
      </c>
      <c r="E20" s="30">
        <v>86.271000000000001</v>
      </c>
      <c r="F20" s="30">
        <v>159.53300000000002</v>
      </c>
      <c r="G20" s="166">
        <v>-154.55799999999994</v>
      </c>
      <c r="H20" s="30">
        <v>179.96199999999999</v>
      </c>
      <c r="I20" s="30">
        <v>232.66800000000003</v>
      </c>
      <c r="J20" s="30">
        <v>155.77000999999998</v>
      </c>
      <c r="K20" s="30">
        <v>136.50398999999999</v>
      </c>
      <c r="L20" s="166">
        <v>704.904</v>
      </c>
      <c r="M20" s="30">
        <v>189.06800000000004</v>
      </c>
      <c r="N20" s="30">
        <v>314.10300000000001</v>
      </c>
      <c r="O20" s="30">
        <v>111.35599999999999</v>
      </c>
      <c r="P20" s="30">
        <v>38.510000000000012</v>
      </c>
      <c r="Q20" s="166">
        <v>653.03700000000003</v>
      </c>
      <c r="R20" s="30">
        <v>116.55</v>
      </c>
      <c r="S20" s="30">
        <v>-39.935999999999993</v>
      </c>
      <c r="T20" s="30">
        <v>71.984999999999999</v>
      </c>
      <c r="U20" s="30">
        <v>9.3140000000000036</v>
      </c>
      <c r="V20" s="166">
        <v>157.91299999999998</v>
      </c>
      <c r="W20" s="30">
        <v>126.77600000000001</v>
      </c>
      <c r="X20" s="30">
        <v>94.426000000000002</v>
      </c>
      <c r="Y20" s="30">
        <v>167.042</v>
      </c>
      <c r="Z20" s="30">
        <v>218.34</v>
      </c>
      <c r="AA20" s="166">
        <v>606.58400000000006</v>
      </c>
      <c r="AB20" s="30">
        <v>119.76900000000001</v>
      </c>
      <c r="AC20" s="30">
        <v>136.49799999999999</v>
      </c>
      <c r="AD20" s="30">
        <v>259.452</v>
      </c>
      <c r="AE20" s="30">
        <v>271.24799999999993</v>
      </c>
      <c r="AF20" s="166">
        <v>786.96699999999998</v>
      </c>
      <c r="AG20" s="30">
        <v>285.55099999999999</v>
      </c>
    </row>
    <row r="21" spans="1:33" ht="20.100000000000001" customHeight="1" x14ac:dyDescent="0.2">
      <c r="A21" s="43">
        <v>16</v>
      </c>
      <c r="B21" s="32" t="s">
        <v>142</v>
      </c>
      <c r="C21" s="30">
        <v>45.911000000000001</v>
      </c>
      <c r="D21" s="30">
        <v>39.417000000000066</v>
      </c>
      <c r="E21" s="30">
        <v>159.83199999999994</v>
      </c>
      <c r="F21" s="30">
        <v>173.75700000000006</v>
      </c>
      <c r="G21" s="166">
        <v>418.91700000000003</v>
      </c>
      <c r="H21" s="30">
        <v>179.03700000000001</v>
      </c>
      <c r="I21" s="30">
        <v>233.33699999999999</v>
      </c>
      <c r="J21" s="30">
        <v>178.25700000000001</v>
      </c>
      <c r="K21" s="30">
        <v>153.20400000000001</v>
      </c>
      <c r="L21" s="166">
        <v>743.83500000000004</v>
      </c>
      <c r="M21" s="30">
        <v>216.74100000000001</v>
      </c>
      <c r="N21" s="30">
        <v>302.51272632676125</v>
      </c>
      <c r="O21" s="30">
        <v>121.0631006327512</v>
      </c>
      <c r="P21" s="30">
        <v>122.88775167323877</v>
      </c>
      <c r="Q21" s="166">
        <v>763.20457863275124</v>
      </c>
      <c r="R21" s="30">
        <v>134.34399999999999</v>
      </c>
      <c r="S21" s="30">
        <v>75.304000000000002</v>
      </c>
      <c r="T21" s="30">
        <v>86.564999999999998</v>
      </c>
      <c r="U21" s="30">
        <v>109.83</v>
      </c>
      <c r="V21" s="166">
        <v>406.04299999999995</v>
      </c>
      <c r="W21" s="30">
        <v>128.43899999999999</v>
      </c>
      <c r="X21" s="30">
        <v>206.07499999999999</v>
      </c>
      <c r="Y21" s="30">
        <v>182.911</v>
      </c>
      <c r="Z21" s="30">
        <v>196.655</v>
      </c>
      <c r="AA21" s="166">
        <v>714.07999999999993</v>
      </c>
      <c r="AB21" s="30">
        <v>125.212</v>
      </c>
      <c r="AC21" s="30">
        <v>160.619</v>
      </c>
      <c r="AD21" s="30">
        <v>186.08</v>
      </c>
      <c r="AE21" s="30">
        <v>299.96899999999999</v>
      </c>
      <c r="AF21" s="166">
        <v>771.88000000000011</v>
      </c>
      <c r="AG21" s="30">
        <v>282.62700000000001</v>
      </c>
    </row>
    <row r="22" spans="1:33" ht="20.100000000000001" customHeight="1" x14ac:dyDescent="0.2">
      <c r="A22" s="43">
        <v>17</v>
      </c>
      <c r="B22" s="32" t="s">
        <v>43</v>
      </c>
      <c r="C22" s="33">
        <v>0.10384073426533885</v>
      </c>
      <c r="D22" s="33">
        <v>0.11706686862386977</v>
      </c>
      <c r="E22" s="33">
        <v>0.2971816163591941</v>
      </c>
      <c r="F22" s="33">
        <v>0.27394843512768252</v>
      </c>
      <c r="G22" s="169">
        <v>0.21472693265618586</v>
      </c>
      <c r="H22" s="33">
        <v>0.29694541148294412</v>
      </c>
      <c r="I22" s="33">
        <v>0.34004771280215801</v>
      </c>
      <c r="J22" s="33">
        <v>0.27211402541971846</v>
      </c>
      <c r="K22" s="33">
        <v>0.22599460105323718</v>
      </c>
      <c r="L22" s="169">
        <v>0.28367803028858446</v>
      </c>
      <c r="M22" s="33">
        <v>0.30013875502675402</v>
      </c>
      <c r="N22" s="33">
        <v>0.3647218782046085</v>
      </c>
      <c r="O22" s="33">
        <v>0.17229625291968378</v>
      </c>
      <c r="P22" s="33">
        <v>0.15759385934819503</v>
      </c>
      <c r="Q22" s="169">
        <v>0.25155144830165926</v>
      </c>
      <c r="R22" s="33">
        <v>0.20131931103312065</v>
      </c>
      <c r="S22" s="33">
        <v>0.12015879905026935</v>
      </c>
      <c r="T22" s="33">
        <v>0.13331351815860559</v>
      </c>
      <c r="U22" s="33">
        <v>0.17436737648779049</v>
      </c>
      <c r="V22" s="169">
        <v>0.15779488293520252</v>
      </c>
      <c r="W22" s="33">
        <v>0.22152981637925975</v>
      </c>
      <c r="X22" s="33">
        <v>0.27987722479135685</v>
      </c>
      <c r="Y22" s="33">
        <v>0.25781139883519666</v>
      </c>
      <c r="Z22" s="33">
        <v>0.26542073481815803</v>
      </c>
      <c r="AA22" s="169">
        <v>0.25811852674932517</v>
      </c>
      <c r="AB22" s="33">
        <v>0.19966353858542693</v>
      </c>
      <c r="AC22" s="33">
        <v>0.22672785430153214</v>
      </c>
      <c r="AD22" s="33">
        <v>0.24371492374085646</v>
      </c>
      <c r="AE22" s="33">
        <v>0.33219047998733114</v>
      </c>
      <c r="AF22" s="169">
        <v>0.25711720804582194</v>
      </c>
      <c r="AG22" s="33">
        <v>0.31815863860023574</v>
      </c>
    </row>
    <row r="23" spans="1:33" ht="20.100000000000001" customHeight="1" x14ac:dyDescent="0.2">
      <c r="A23" s="43">
        <v>18</v>
      </c>
      <c r="B23" s="34" t="s">
        <v>218</v>
      </c>
      <c r="C23" s="31">
        <v>60.000999999999998</v>
      </c>
      <c r="D23" s="31">
        <v>9.8620000000000001</v>
      </c>
      <c r="E23" s="31">
        <v>0.85399999999999998</v>
      </c>
      <c r="F23" s="31">
        <v>-46.564999999999998</v>
      </c>
      <c r="G23" s="167">
        <v>24.152000000000001</v>
      </c>
      <c r="H23" s="31">
        <v>-14.974</v>
      </c>
      <c r="I23" s="31">
        <v>-80.617999999999995</v>
      </c>
      <c r="J23" s="31">
        <v>-39.773000000000003</v>
      </c>
      <c r="K23" s="31">
        <v>-17.838999999999999</v>
      </c>
      <c r="L23" s="167">
        <v>-153.20400000000001</v>
      </c>
      <c r="M23" s="31">
        <v>-59.633000000000003</v>
      </c>
      <c r="N23" s="31">
        <v>-41.847999999999999</v>
      </c>
      <c r="O23" s="31">
        <v>-26.177</v>
      </c>
      <c r="P23" s="31">
        <v>-23.324999999999999</v>
      </c>
      <c r="Q23" s="167">
        <v>-150.98299999999998</v>
      </c>
      <c r="R23" s="31">
        <v>-25.134</v>
      </c>
      <c r="S23" s="31">
        <v>33.543999999999997</v>
      </c>
      <c r="T23" s="31">
        <v>-0.35899999999999999</v>
      </c>
      <c r="U23" s="31">
        <v>-3.7770000000000001</v>
      </c>
      <c r="V23" s="167">
        <v>4.2739999999999965</v>
      </c>
      <c r="W23" s="31">
        <v>0.41599999999999998</v>
      </c>
      <c r="X23" s="31">
        <v>23.007999999999999</v>
      </c>
      <c r="Y23" s="31">
        <v>-42.76</v>
      </c>
      <c r="Z23" s="31">
        <v>-96.22</v>
      </c>
      <c r="AA23" s="167">
        <v>-115.556</v>
      </c>
      <c r="AB23" s="31">
        <v>-29.494</v>
      </c>
      <c r="AC23" s="31">
        <v>-23.222000000000001</v>
      </c>
      <c r="AD23" s="31">
        <v>-37.99</v>
      </c>
      <c r="AE23" s="31">
        <v>-17.899000000000001</v>
      </c>
      <c r="AF23" s="167">
        <v>-108.605</v>
      </c>
      <c r="AG23" s="31">
        <v>-85.938000000000002</v>
      </c>
    </row>
    <row r="24" spans="1:33" ht="20.100000000000001" customHeight="1" x14ac:dyDescent="0.2">
      <c r="A24" s="43">
        <v>19</v>
      </c>
      <c r="B24" s="32" t="s">
        <v>44</v>
      </c>
      <c r="C24" s="30">
        <v>-613.82399999999996</v>
      </c>
      <c r="D24" s="30">
        <v>-56.213999999999999</v>
      </c>
      <c r="E24" s="30">
        <v>-36.174999999999997</v>
      </c>
      <c r="F24" s="30">
        <v>53.707000000000001</v>
      </c>
      <c r="G24" s="166">
        <v>-652.50599999999997</v>
      </c>
      <c r="H24" s="30">
        <v>31.611000000000001</v>
      </c>
      <c r="I24" s="30">
        <v>122.15700000000005</v>
      </c>
      <c r="J24" s="30">
        <v>-9.0429900000000192</v>
      </c>
      <c r="K24" s="30">
        <v>11.36198999999999</v>
      </c>
      <c r="L24" s="166">
        <v>156.08700000000002</v>
      </c>
      <c r="M24" s="30">
        <v>73.981999999999999</v>
      </c>
      <c r="N24" s="30">
        <v>123.372</v>
      </c>
      <c r="O24" s="30">
        <v>-40.423999999999999</v>
      </c>
      <c r="P24" s="30">
        <v>-79.941999999999993</v>
      </c>
      <c r="Q24" s="166">
        <v>76.987999999999985</v>
      </c>
      <c r="R24" s="30">
        <v>-15.868</v>
      </c>
      <c r="S24" s="30">
        <v>-102.699</v>
      </c>
      <c r="T24" s="30">
        <v>-64.483999999999995</v>
      </c>
      <c r="U24" s="30">
        <v>-108.759</v>
      </c>
      <c r="V24" s="166">
        <v>-291.81</v>
      </c>
      <c r="W24" s="30">
        <v>-12.015000000000001</v>
      </c>
      <c r="X24" s="30">
        <v>-69.98</v>
      </c>
      <c r="Y24" s="30">
        <v>5.9829999999999997</v>
      </c>
      <c r="Z24" s="30">
        <v>-111.395</v>
      </c>
      <c r="AA24" s="166">
        <v>-187.40699999999998</v>
      </c>
      <c r="AB24" s="30">
        <v>28.728000000000002</v>
      </c>
      <c r="AC24" s="30">
        <v>13.289</v>
      </c>
      <c r="AD24" s="30">
        <v>100.148</v>
      </c>
      <c r="AE24" s="30">
        <v>80.978999999999999</v>
      </c>
      <c r="AF24" s="166">
        <v>223.14400000000001</v>
      </c>
      <c r="AG24" s="30">
        <v>118.051</v>
      </c>
    </row>
    <row r="25" spans="1:33" ht="20.100000000000001" customHeight="1" x14ac:dyDescent="0.2">
      <c r="A25" s="43">
        <v>20</v>
      </c>
      <c r="B25" s="25" t="s">
        <v>45</v>
      </c>
      <c r="C25" s="24">
        <v>-523.68200000000002</v>
      </c>
      <c r="D25" s="24">
        <v>-55.774000000000001</v>
      </c>
      <c r="E25" s="24">
        <v>-30.172000000000001</v>
      </c>
      <c r="F25" s="24">
        <v>50.381</v>
      </c>
      <c r="G25" s="168">
        <v>-559.24700000000007</v>
      </c>
      <c r="H25" s="24">
        <v>22.786999999999999</v>
      </c>
      <c r="I25" s="24">
        <v>109.012</v>
      </c>
      <c r="J25" s="24">
        <v>-18.84</v>
      </c>
      <c r="K25" s="24">
        <v>1.373</v>
      </c>
      <c r="L25" s="168">
        <v>114.33200000000001</v>
      </c>
      <c r="M25" s="24">
        <v>62.816000000000003</v>
      </c>
      <c r="N25" s="24">
        <v>108.854</v>
      </c>
      <c r="O25" s="24">
        <v>-41.774999999999999</v>
      </c>
      <c r="P25" s="24">
        <v>-80.2</v>
      </c>
      <c r="Q25" s="168">
        <v>49.695000000000007</v>
      </c>
      <c r="R25" s="24">
        <v>-20.186</v>
      </c>
      <c r="S25" s="24">
        <v>-102.401</v>
      </c>
      <c r="T25" s="24">
        <v>-74.858000000000004</v>
      </c>
      <c r="U25" s="24">
        <v>-94.522999999999996</v>
      </c>
      <c r="V25" s="168">
        <v>-291.96799999999996</v>
      </c>
      <c r="W25" s="24">
        <v>-24.37</v>
      </c>
      <c r="X25" s="24">
        <v>-77.007000000000005</v>
      </c>
      <c r="Y25" s="24">
        <v>-5.1520000000000001</v>
      </c>
      <c r="Z25" s="24">
        <v>-98.501000000000005</v>
      </c>
      <c r="AA25" s="168">
        <v>-205.03000000000003</v>
      </c>
      <c r="AB25" s="24">
        <v>11.849</v>
      </c>
      <c r="AC25" s="24">
        <v>1.083</v>
      </c>
      <c r="AD25" s="24">
        <v>69.34</v>
      </c>
      <c r="AE25" s="24">
        <v>50.353999999999999</v>
      </c>
      <c r="AF25" s="168">
        <v>132.626</v>
      </c>
      <c r="AG25" s="24">
        <v>89.305999999999997</v>
      </c>
    </row>
    <row r="26" spans="1:33" ht="20.100000000000001" customHeight="1" x14ac:dyDescent="0.2">
      <c r="A26" s="43">
        <v>21</v>
      </c>
      <c r="B26" s="26" t="s">
        <v>38</v>
      </c>
      <c r="C26" s="27">
        <v>-90.141999999999996</v>
      </c>
      <c r="D26" s="27">
        <v>-0.44</v>
      </c>
      <c r="E26" s="27">
        <v>-6.0030000000000001</v>
      </c>
      <c r="F26" s="27">
        <v>3.3260000000000001</v>
      </c>
      <c r="G26" s="170">
        <v>-93.259</v>
      </c>
      <c r="H26" s="27">
        <v>8.8239999999999998</v>
      </c>
      <c r="I26" s="27">
        <v>13.145</v>
      </c>
      <c r="J26" s="27">
        <v>9.7970000000000006</v>
      </c>
      <c r="K26" s="27">
        <v>9.9890000000000008</v>
      </c>
      <c r="L26" s="170">
        <v>41.755000000000003</v>
      </c>
      <c r="M26" s="27">
        <v>11.166</v>
      </c>
      <c r="N26" s="27">
        <v>14.518000000000001</v>
      </c>
      <c r="O26" s="27">
        <v>1.351</v>
      </c>
      <c r="P26" s="27">
        <v>0.25800000000000001</v>
      </c>
      <c r="Q26" s="170">
        <v>27.292999999999999</v>
      </c>
      <c r="R26" s="27">
        <v>4.3179999999999996</v>
      </c>
      <c r="S26" s="27">
        <v>-0.29799999999999999</v>
      </c>
      <c r="T26" s="27">
        <v>10.374000000000001</v>
      </c>
      <c r="U26" s="27">
        <v>-14.236000000000001</v>
      </c>
      <c r="V26" s="170">
        <v>0.15799999999999947</v>
      </c>
      <c r="W26" s="27">
        <v>12.355</v>
      </c>
      <c r="X26" s="27">
        <v>7.0270000000000001</v>
      </c>
      <c r="Y26" s="27">
        <v>11.135</v>
      </c>
      <c r="Z26" s="27">
        <v>-12.894</v>
      </c>
      <c r="AA26" s="170">
        <v>17.623000000000005</v>
      </c>
      <c r="AB26" s="27">
        <v>16.879000000000001</v>
      </c>
      <c r="AC26" s="27">
        <v>12.206</v>
      </c>
      <c r="AD26" s="27">
        <v>30.808</v>
      </c>
      <c r="AE26" s="27">
        <v>30.625</v>
      </c>
      <c r="AF26" s="170">
        <v>90.518000000000001</v>
      </c>
      <c r="AG26" s="27">
        <v>28.745000000000001</v>
      </c>
    </row>
    <row r="27" spans="1:33" ht="20.100000000000001" customHeight="1" x14ac:dyDescent="0.2">
      <c r="A27" s="43">
        <v>22</v>
      </c>
      <c r="B27" s="226" t="s">
        <v>51</v>
      </c>
      <c r="C27" s="227">
        <v>132438.611</v>
      </c>
      <c r="D27" s="227">
        <v>132438.611</v>
      </c>
      <c r="E27" s="227">
        <v>132438.611</v>
      </c>
      <c r="F27" s="227">
        <v>132438.611</v>
      </c>
      <c r="G27" s="228">
        <v>132438.611</v>
      </c>
      <c r="H27" s="227">
        <v>132438.611</v>
      </c>
      <c r="I27" s="227">
        <v>132438.611</v>
      </c>
      <c r="J27" s="227">
        <v>132438.611</v>
      </c>
      <c r="K27" s="227">
        <v>132438.611</v>
      </c>
      <c r="L27" s="228">
        <v>132438.611</v>
      </c>
      <c r="M27" s="227">
        <v>132438.611</v>
      </c>
      <c r="N27" s="227">
        <v>132438.611</v>
      </c>
      <c r="O27" s="227">
        <v>132438.611</v>
      </c>
      <c r="P27" s="227">
        <v>132438.611</v>
      </c>
      <c r="Q27" s="228">
        <v>132438.611</v>
      </c>
      <c r="R27" s="227">
        <v>132438.611</v>
      </c>
      <c r="S27" s="227">
        <v>132438.611</v>
      </c>
      <c r="T27" s="227">
        <v>132438.611</v>
      </c>
      <c r="U27" s="227">
        <v>132438.611</v>
      </c>
      <c r="V27" s="228">
        <v>132438.611</v>
      </c>
      <c r="W27" s="227">
        <v>132438.611</v>
      </c>
      <c r="X27" s="227">
        <v>132438.611</v>
      </c>
      <c r="Y27" s="227">
        <v>132438.611</v>
      </c>
      <c r="Z27" s="227">
        <v>132438.611</v>
      </c>
      <c r="AA27" s="228">
        <v>132438.611</v>
      </c>
      <c r="AB27" s="227">
        <v>132438.611</v>
      </c>
      <c r="AC27" s="227">
        <v>132438.611</v>
      </c>
      <c r="AD27" s="227">
        <v>132438.611</v>
      </c>
      <c r="AE27" s="227">
        <v>132438.611</v>
      </c>
      <c r="AF27" s="228">
        <v>132438.611</v>
      </c>
      <c r="AG27" s="227">
        <v>132438.611</v>
      </c>
    </row>
    <row r="28" spans="1:33" ht="20.100000000000001" customHeight="1" x14ac:dyDescent="0.2">
      <c r="A28" s="43">
        <v>23</v>
      </c>
      <c r="B28" s="35" t="s">
        <v>39</v>
      </c>
      <c r="C28" s="36">
        <v>-3.95</v>
      </c>
      <c r="D28" s="36">
        <v>-0.42</v>
      </c>
      <c r="E28" s="36">
        <v>-0.23</v>
      </c>
      <c r="F28" s="36">
        <v>0.38040909399799155</v>
      </c>
      <c r="G28" s="171">
        <v>-4.2226885028264158</v>
      </c>
      <c r="H28" s="36">
        <v>0.17</v>
      </c>
      <c r="I28" s="36">
        <v>0.82</v>
      </c>
      <c r="J28" s="36">
        <v>-0.14225416984423017</v>
      </c>
      <c r="K28" s="36">
        <v>1.0367036900006796E-2</v>
      </c>
      <c r="L28" s="171">
        <v>0.86328298927870828</v>
      </c>
      <c r="M28" s="36">
        <v>0.47430276960545892</v>
      </c>
      <c r="N28" s="36">
        <v>0.82192042923192543</v>
      </c>
      <c r="O28" s="36">
        <v>-0.31542916136443017</v>
      </c>
      <c r="P28" s="36">
        <v>-0.60556358447462122</v>
      </c>
      <c r="Q28" s="171">
        <v>0.37523045299833296</v>
      </c>
      <c r="R28" s="36">
        <v>-0.15241778698509606</v>
      </c>
      <c r="S28" s="36">
        <v>-0.77319596775293875</v>
      </c>
      <c r="T28" s="36">
        <v>-0.56522791529427918</v>
      </c>
      <c r="U28" s="36">
        <v>-0.71371180418073088</v>
      </c>
      <c r="V28" s="171">
        <v>-2.2045534742130446</v>
      </c>
      <c r="W28" s="36">
        <v>-0.18400978246442043</v>
      </c>
      <c r="X28" s="36">
        <v>-0.58145430111767027</v>
      </c>
      <c r="Y28" s="36">
        <v>-3.8901042234579158E-2</v>
      </c>
      <c r="Z28" s="36">
        <v>-0.74374836202412298</v>
      </c>
      <c r="AA28" s="171">
        <v>-1.5481134878407932</v>
      </c>
      <c r="AB28" s="36">
        <v>8.9467866738650703E-2</v>
      </c>
      <c r="AC28" s="36">
        <v>8.1773735908480649E-3</v>
      </c>
      <c r="AD28" s="36">
        <v>0.52356332852207277</v>
      </c>
      <c r="AE28" s="36">
        <v>0.38020634329968922</v>
      </c>
      <c r="AF28" s="171">
        <v>1.0014149121512608</v>
      </c>
      <c r="AG28" s="36">
        <v>0.67431996851733822</v>
      </c>
    </row>
    <row r="29" spans="1:33" ht="20.100000000000001" customHeight="1" x14ac:dyDescent="0.2">
      <c r="A29" s="43">
        <v>46</v>
      </c>
      <c r="B29" s="32" t="s">
        <v>52</v>
      </c>
      <c r="C29" s="30">
        <v>-127.033</v>
      </c>
      <c r="D29" s="30">
        <v>-57.314999999999998</v>
      </c>
      <c r="E29" s="30">
        <v>37.386000000000003</v>
      </c>
      <c r="F29" s="30">
        <v>67.930999999999997</v>
      </c>
      <c r="G29" s="166">
        <v>-79.03100000000002</v>
      </c>
      <c r="H29" s="30">
        <v>30.686</v>
      </c>
      <c r="I29" s="30">
        <v>122.82599999999999</v>
      </c>
      <c r="J29" s="30">
        <v>13.444000000000001</v>
      </c>
      <c r="K29" s="30">
        <v>28.062000000000001</v>
      </c>
      <c r="L29" s="166">
        <v>195.018</v>
      </c>
      <c r="M29" s="30">
        <v>101.654</v>
      </c>
      <c r="N29" s="30">
        <v>111.783</v>
      </c>
      <c r="O29" s="30">
        <v>-30.716999999999999</v>
      </c>
      <c r="P29" s="30">
        <v>4.4359999999999999</v>
      </c>
      <c r="Q29" s="166">
        <v>187.15600000000003</v>
      </c>
      <c r="R29" s="30">
        <v>1.9259999999999999</v>
      </c>
      <c r="S29" s="30">
        <v>12.540946203338171</v>
      </c>
      <c r="T29" s="30">
        <v>-49.905039959279065</v>
      </c>
      <c r="U29" s="30">
        <v>-8.2417830336535403</v>
      </c>
      <c r="V29" s="166">
        <v>-43.679876789594438</v>
      </c>
      <c r="W29" s="30">
        <v>-10.352</v>
      </c>
      <c r="X29" s="30">
        <v>41.668999999999997</v>
      </c>
      <c r="Y29" s="30">
        <v>21.850999999999999</v>
      </c>
      <c r="Z29" s="30">
        <v>-133.08000000000001</v>
      </c>
      <c r="AA29" s="166">
        <v>-79.91200000000002</v>
      </c>
      <c r="AB29" s="30">
        <v>34.170999999999999</v>
      </c>
      <c r="AC29" s="30">
        <v>37.411000000000001</v>
      </c>
      <c r="AD29" s="30">
        <v>26.776</v>
      </c>
      <c r="AE29" s="30">
        <v>109.7</v>
      </c>
      <c r="AF29" s="166">
        <v>208.05799999999999</v>
      </c>
      <c r="AG29" s="30">
        <v>115.127</v>
      </c>
    </row>
    <row r="30" spans="1:33" ht="20.100000000000001" customHeight="1" x14ac:dyDescent="0.2">
      <c r="A30" s="43">
        <v>47</v>
      </c>
      <c r="B30" s="25" t="s">
        <v>45</v>
      </c>
      <c r="C30" s="24">
        <v>-55.731000000000002</v>
      </c>
      <c r="D30" s="24">
        <v>-56.698999999999998</v>
      </c>
      <c r="E30" s="24">
        <v>33.177999999999997</v>
      </c>
      <c r="F30" s="24">
        <v>63.826999999999998</v>
      </c>
      <c r="G30" s="168">
        <v>-15.425000000000011</v>
      </c>
      <c r="H30" s="24">
        <v>22.062999999999999</v>
      </c>
      <c r="I30" s="24">
        <v>109.869</v>
      </c>
      <c r="J30" s="24">
        <v>0.44400000000000001</v>
      </c>
      <c r="K30" s="24">
        <v>14.39</v>
      </c>
      <c r="L30" s="168">
        <v>146.76599999999996</v>
      </c>
      <c r="M30" s="24">
        <v>90.921000000000006</v>
      </c>
      <c r="N30" s="24">
        <v>97.902000000000001</v>
      </c>
      <c r="O30" s="24">
        <v>-32.441000000000003</v>
      </c>
      <c r="P30" s="24">
        <v>-4.3810000000000002</v>
      </c>
      <c r="Q30" s="168">
        <v>152.001</v>
      </c>
      <c r="R30" s="24">
        <v>-1.827</v>
      </c>
      <c r="S30" s="24">
        <v>5.9729999999999999</v>
      </c>
      <c r="T30" s="24">
        <v>-58.28</v>
      </c>
      <c r="U30" s="24">
        <v>-2.5659999999999998</v>
      </c>
      <c r="V30" s="168">
        <v>-56.7</v>
      </c>
      <c r="W30" s="24">
        <v>-20.870999999999999</v>
      </c>
      <c r="X30" s="24">
        <v>18.914000000000001</v>
      </c>
      <c r="Y30" s="24">
        <v>3.5960000000000001</v>
      </c>
      <c r="Z30" s="24">
        <v>-132.626</v>
      </c>
      <c r="AA30" s="168">
        <v>-130.98699999999999</v>
      </c>
      <c r="AB30" s="24">
        <v>21.376999999999999</v>
      </c>
      <c r="AC30" s="24">
        <v>14.959</v>
      </c>
      <c r="AD30" s="24">
        <v>-3.5449999999999999</v>
      </c>
      <c r="AE30" s="24">
        <v>79.691000000000003</v>
      </c>
      <c r="AF30" s="168">
        <v>112.482</v>
      </c>
      <c r="AG30" s="24">
        <v>88.626000000000005</v>
      </c>
    </row>
    <row r="31" spans="1:33" ht="20.100000000000001" customHeight="1" x14ac:dyDescent="0.2">
      <c r="A31" s="43">
        <v>48</v>
      </c>
      <c r="B31" s="26" t="s">
        <v>38</v>
      </c>
      <c r="C31" s="27">
        <v>-71.302000000000007</v>
      </c>
      <c r="D31" s="27">
        <v>-0.61599999999999999</v>
      </c>
      <c r="E31" s="27">
        <v>4.2080000000000002</v>
      </c>
      <c r="F31" s="27">
        <v>4.1040000000000001</v>
      </c>
      <c r="G31" s="170">
        <v>-63.606000000000009</v>
      </c>
      <c r="H31" s="27">
        <v>8.6229999999999993</v>
      </c>
      <c r="I31" s="27">
        <v>12.957000000000001</v>
      </c>
      <c r="J31" s="27">
        <v>13</v>
      </c>
      <c r="K31" s="27">
        <v>13.672000000000001</v>
      </c>
      <c r="L31" s="170">
        <v>48.251999999999995</v>
      </c>
      <c r="M31" s="27">
        <v>10.733000000000001</v>
      </c>
      <c r="N31" s="27">
        <v>13.881</v>
      </c>
      <c r="O31" s="27">
        <v>1.724</v>
      </c>
      <c r="P31" s="27">
        <v>8.8170000000000002</v>
      </c>
      <c r="Q31" s="170">
        <v>35.155000000000001</v>
      </c>
      <c r="R31" s="27">
        <v>3.7530000000000001</v>
      </c>
      <c r="S31" s="27">
        <v>6.5679462033381695</v>
      </c>
      <c r="T31" s="27">
        <v>8.3749600407209392</v>
      </c>
      <c r="U31" s="27">
        <v>-5.6757830336535484</v>
      </c>
      <c r="V31" s="170">
        <v>13.020123210405561</v>
      </c>
      <c r="W31" s="27">
        <v>10.519</v>
      </c>
      <c r="X31" s="27">
        <v>22.754999999999999</v>
      </c>
      <c r="Y31" s="27">
        <v>18.254999999999999</v>
      </c>
      <c r="Z31" s="27">
        <v>-0.45400000000000001</v>
      </c>
      <c r="AA31" s="170">
        <v>51.074999999999996</v>
      </c>
      <c r="AB31" s="27">
        <v>12.794</v>
      </c>
      <c r="AC31" s="27">
        <v>22.452000000000002</v>
      </c>
      <c r="AD31" s="27">
        <v>30.321000000000002</v>
      </c>
      <c r="AE31" s="27">
        <v>30.009</v>
      </c>
      <c r="AF31" s="170">
        <v>95.576000000000008</v>
      </c>
      <c r="AG31" s="27">
        <v>26.501000000000001</v>
      </c>
    </row>
    <row r="32" spans="1:33" ht="20.100000000000001" customHeight="1" x14ac:dyDescent="0.2">
      <c r="A32" s="43">
        <v>49</v>
      </c>
      <c r="B32" s="35" t="s">
        <v>216</v>
      </c>
      <c r="C32" s="36">
        <v>-0.42080628586477697</v>
      </c>
      <c r="D32" s="36">
        <v>-0.42811533262003176</v>
      </c>
      <c r="E32" s="36">
        <v>0.25051606740273047</v>
      </c>
      <c r="F32" s="36">
        <v>0.48193649509054426</v>
      </c>
      <c r="G32" s="171">
        <v>-0.11646905599153415</v>
      </c>
      <c r="H32" s="36">
        <v>0.16659039107560558</v>
      </c>
      <c r="I32" s="36">
        <v>0.82958435738955305</v>
      </c>
      <c r="J32" s="36">
        <v>3.3524966522036387E-3</v>
      </c>
      <c r="K32" s="36">
        <v>0.10865411447119451</v>
      </c>
      <c r="L32" s="171">
        <v>1.1081813595885566</v>
      </c>
      <c r="M32" s="36">
        <v>0.6865142975563221</v>
      </c>
      <c r="N32" s="36">
        <v>0.73922551181090235</v>
      </c>
      <c r="O32" s="36">
        <v>-0.24495122498679786</v>
      </c>
      <c r="P32" s="36">
        <v>-3.3079477102036355E-2</v>
      </c>
      <c r="Q32" s="171">
        <v>1.1477091072783903</v>
      </c>
      <c r="R32" s="36">
        <v>-1.3795070683729838E-2</v>
      </c>
      <c r="S32" s="36">
        <v>4.5100140773901655E-2</v>
      </c>
      <c r="T32" s="36">
        <v>-0.44005293894240555</v>
      </c>
      <c r="U32" s="36">
        <v>-1.9375014435933643E-2</v>
      </c>
      <c r="V32" s="171">
        <v>-0.42812288328816739</v>
      </c>
      <c r="W32" s="36">
        <v>-0.15758999465797779</v>
      </c>
      <c r="X32" s="36">
        <v>0.14281333711662075</v>
      </c>
      <c r="Y32" s="36">
        <v>2.7152202615595235E-2</v>
      </c>
      <c r="Z32" s="36">
        <v>-1.0014149121512608</v>
      </c>
      <c r="AA32" s="171">
        <v>-0.98903936707702256</v>
      </c>
      <c r="AB32" s="36">
        <v>0.16141063273458825</v>
      </c>
      <c r="AC32" s="36">
        <v>0.11295044464034737</v>
      </c>
      <c r="AD32" s="36">
        <v>-2.6767118540679952E-2</v>
      </c>
      <c r="AE32" s="36">
        <v>0.60172029439360397</v>
      </c>
      <c r="AF32" s="171">
        <v>0.84931425322785958</v>
      </c>
      <c r="AG32" s="36">
        <v>0.66918551418513439</v>
      </c>
    </row>
    <row r="33" spans="2:32" ht="6.75" customHeight="1" x14ac:dyDescent="0.2"/>
    <row r="34" spans="2:32" ht="20.25" customHeight="1" x14ac:dyDescent="0.2">
      <c r="B34" s="219" t="s">
        <v>264</v>
      </c>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F34" s="219"/>
    </row>
  </sheetData>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8DF-53B8-4ED1-AA63-940F1C3A2C8D}">
  <sheetPr codeName="Planilha3"/>
  <dimension ref="A1:AG52"/>
  <sheetViews>
    <sheetView showGridLines="0" zoomScale="55" zoomScaleNormal="55" workbookViewId="0"/>
  </sheetViews>
  <sheetFormatPr defaultColWidth="10.7109375" defaultRowHeight="19.5" customHeight="1" x14ac:dyDescent="0.25"/>
  <cols>
    <col min="1" max="1" width="5.7109375" style="44" customWidth="1"/>
    <col min="2" max="2" width="27.5703125" style="45" customWidth="1"/>
    <col min="3" max="15" width="10.7109375" style="45" customWidth="1"/>
    <col min="16" max="16384" width="10.7109375" style="45"/>
  </cols>
  <sheetData>
    <row r="1" spans="1:33" s="14" customFormat="1" ht="15" customHeight="1" x14ac:dyDescent="0.25">
      <c r="A1" s="43"/>
    </row>
    <row r="2" spans="1:33" s="14" customFormat="1" ht="15" customHeight="1" x14ac:dyDescent="0.25">
      <c r="A2" s="43"/>
    </row>
    <row r="3" spans="1:33" s="14" customFormat="1" ht="15" customHeight="1" x14ac:dyDescent="0.25">
      <c r="A3" s="43"/>
      <c r="B3" s="82" t="s">
        <v>180</v>
      </c>
    </row>
    <row r="4" spans="1:33" s="14" customFormat="1" ht="8.1" customHeight="1" x14ac:dyDescent="0.25">
      <c r="A4" s="43"/>
      <c r="B4" s="82"/>
    </row>
    <row r="5" spans="1:33" ht="21.95" customHeight="1" x14ac:dyDescent="0.25">
      <c r="B5" s="312" t="s">
        <v>0</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row>
    <row r="6" spans="1:33" ht="18.95" customHeight="1" x14ac:dyDescent="0.25">
      <c r="A6" s="43">
        <v>1</v>
      </c>
      <c r="B6" s="212" t="s">
        <v>10</v>
      </c>
      <c r="C6" s="124" t="s">
        <v>21</v>
      </c>
      <c r="D6" s="124" t="s">
        <v>28</v>
      </c>
      <c r="E6" s="124" t="s">
        <v>30</v>
      </c>
      <c r="F6" s="124" t="s">
        <v>31</v>
      </c>
      <c r="G6" s="124">
        <v>2020</v>
      </c>
      <c r="H6" s="124" t="s">
        <v>40</v>
      </c>
      <c r="I6" s="124" t="s">
        <v>47</v>
      </c>
      <c r="J6" s="124" t="s">
        <v>48</v>
      </c>
      <c r="K6" s="124" t="s">
        <v>49</v>
      </c>
      <c r="L6" s="124">
        <v>2021</v>
      </c>
      <c r="M6" s="124" t="s">
        <v>50</v>
      </c>
      <c r="N6" s="124" t="s">
        <v>182</v>
      </c>
      <c r="O6" s="124" t="s">
        <v>185</v>
      </c>
      <c r="P6" s="124" t="s">
        <v>188</v>
      </c>
      <c r="Q6" s="124">
        <v>2022</v>
      </c>
      <c r="R6" s="124" t="s">
        <v>194</v>
      </c>
      <c r="S6" s="124" t="s">
        <v>202</v>
      </c>
      <c r="T6" s="124" t="s">
        <v>205</v>
      </c>
      <c r="U6" s="124" t="s">
        <v>207</v>
      </c>
      <c r="V6" s="124">
        <v>2023</v>
      </c>
      <c r="W6" s="124" t="s">
        <v>210</v>
      </c>
      <c r="X6" s="124" t="s">
        <v>222</v>
      </c>
      <c r="Y6" s="124" t="s">
        <v>227</v>
      </c>
      <c r="Z6" s="124" t="s">
        <v>229</v>
      </c>
      <c r="AA6" s="124">
        <v>2024</v>
      </c>
      <c r="AB6" s="124" t="s">
        <v>238</v>
      </c>
      <c r="AC6" s="124" t="s">
        <v>244</v>
      </c>
      <c r="AD6" s="124" t="s">
        <v>247</v>
      </c>
      <c r="AE6" s="124" t="s">
        <v>251</v>
      </c>
      <c r="AF6" s="124">
        <v>2025</v>
      </c>
      <c r="AG6" s="124" t="s">
        <v>263</v>
      </c>
    </row>
    <row r="7" spans="1:33" ht="19.5" customHeight="1" x14ac:dyDescent="0.25">
      <c r="A7" s="43">
        <v>2</v>
      </c>
      <c r="B7" s="47" t="s">
        <v>61</v>
      </c>
      <c r="C7" s="48">
        <v>442.012</v>
      </c>
      <c r="D7" s="48">
        <v>336.56800000000004</v>
      </c>
      <c r="E7" s="48">
        <v>537.82599999999991</v>
      </c>
      <c r="F7" s="48">
        <v>634.52300000000002</v>
      </c>
      <c r="G7" s="182">
        <v>1950.9290000000001</v>
      </c>
      <c r="H7" s="48">
        <v>602.92899999999997</v>
      </c>
      <c r="I7" s="48">
        <v>686.18899999999996</v>
      </c>
      <c r="J7" s="48">
        <v>655.08199999999999</v>
      </c>
      <c r="K7" s="48">
        <v>677.91</v>
      </c>
      <c r="L7" s="182">
        <v>2622.1099999999997</v>
      </c>
      <c r="M7" s="48">
        <v>722.13599999999997</v>
      </c>
      <c r="N7" s="48">
        <v>829.43399999999997</v>
      </c>
      <c r="O7" s="48">
        <v>702.64499999999998</v>
      </c>
      <c r="P7" s="48">
        <v>779.77499999999998</v>
      </c>
      <c r="Q7" s="182">
        <v>3033.9900000000002</v>
      </c>
      <c r="R7" s="48">
        <v>667.31799999999998</v>
      </c>
      <c r="S7" s="48">
        <v>626.70399999999995</v>
      </c>
      <c r="T7" s="48">
        <v>649.33399999999995</v>
      </c>
      <c r="U7" s="48">
        <v>629.87699999999995</v>
      </c>
      <c r="V7" s="182">
        <v>2573.2329999999997</v>
      </c>
      <c r="W7" s="48">
        <v>579.78200000000004</v>
      </c>
      <c r="X7" s="48">
        <v>736.30499999999995</v>
      </c>
      <c r="Y7" s="48">
        <v>709.476</v>
      </c>
      <c r="Z7" s="48">
        <v>740.91800000000001</v>
      </c>
      <c r="AA7" s="182">
        <v>2766.4810000000002</v>
      </c>
      <c r="AB7" s="48">
        <v>627.11500000000001</v>
      </c>
      <c r="AC7" s="48">
        <v>708.42200000000003</v>
      </c>
      <c r="AD7" s="48">
        <v>763.51499999999999</v>
      </c>
      <c r="AE7" s="48">
        <v>903.00300000000004</v>
      </c>
      <c r="AF7" s="182">
        <v>3002.0550000000003</v>
      </c>
      <c r="AG7" s="48">
        <v>888.32100000000003</v>
      </c>
    </row>
    <row r="8" spans="1:33" ht="19.5" customHeight="1" x14ac:dyDescent="0.25">
      <c r="A8" s="43">
        <v>3</v>
      </c>
      <c r="B8" s="49" t="s">
        <v>62</v>
      </c>
      <c r="C8" s="50">
        <v>-397.41500000000002</v>
      </c>
      <c r="D8" s="50">
        <v>-319.51202554000002</v>
      </c>
      <c r="E8" s="50">
        <v>-403.41074768999994</v>
      </c>
      <c r="F8" s="50">
        <v>-455.82144984999996</v>
      </c>
      <c r="G8" s="183">
        <v>-1576.1592230799999</v>
      </c>
      <c r="H8" s="50">
        <v>-428.87</v>
      </c>
      <c r="I8" s="50">
        <v>-469.30700000000002</v>
      </c>
      <c r="J8" s="50">
        <v>-507.04500000000002</v>
      </c>
      <c r="K8" s="50">
        <v>-583.79700000000003</v>
      </c>
      <c r="L8" s="183">
        <v>-1989.019</v>
      </c>
      <c r="M8" s="50">
        <v>-524.74199999999996</v>
      </c>
      <c r="N8" s="50">
        <v>-556.23299999999995</v>
      </c>
      <c r="O8" s="50">
        <v>-618.05999999999995</v>
      </c>
      <c r="P8" s="50">
        <v>-694.90099999999995</v>
      </c>
      <c r="Q8" s="183">
        <v>-2393.9359999999997</v>
      </c>
      <c r="R8" s="50">
        <v>-567.95000000000005</v>
      </c>
      <c r="S8" s="50">
        <v>-564.40700000000004</v>
      </c>
      <c r="T8" s="50">
        <v>-581.30100000000004</v>
      </c>
      <c r="U8" s="50">
        <v>-560.69899999999996</v>
      </c>
      <c r="V8" s="183">
        <v>-2274.357</v>
      </c>
      <c r="W8" s="50">
        <v>-491.93299999999999</v>
      </c>
      <c r="X8" s="50">
        <v>-555.96100000000001</v>
      </c>
      <c r="Y8" s="50">
        <v>-582.89599999999996</v>
      </c>
      <c r="Z8" s="50">
        <v>-597.62</v>
      </c>
      <c r="AA8" s="183">
        <v>-2228.41</v>
      </c>
      <c r="AB8" s="50">
        <v>-500.55200000000002</v>
      </c>
      <c r="AC8" s="50">
        <v>-575.88400000000001</v>
      </c>
      <c r="AD8" s="50">
        <v>-609.55499999999995</v>
      </c>
      <c r="AE8" s="50">
        <v>-603.16800000000001</v>
      </c>
      <c r="AF8" s="183">
        <v>-2289.1590000000001</v>
      </c>
      <c r="AG8" s="50">
        <v>-616.17499999999995</v>
      </c>
    </row>
    <row r="9" spans="1:33" ht="19.5" customHeight="1" x14ac:dyDescent="0.25">
      <c r="A9" s="43">
        <v>4</v>
      </c>
      <c r="B9" s="51" t="s">
        <v>63</v>
      </c>
      <c r="C9" s="52">
        <v>44.597000000000001</v>
      </c>
      <c r="D9" s="52">
        <v>17.055974460000055</v>
      </c>
      <c r="E9" s="52">
        <v>134.41525230999994</v>
      </c>
      <c r="F9" s="52">
        <v>178.70155015000009</v>
      </c>
      <c r="G9" s="184">
        <v>374.76977692000008</v>
      </c>
      <c r="H9" s="52">
        <v>174.059</v>
      </c>
      <c r="I9" s="52">
        <v>216.88200000000001</v>
      </c>
      <c r="J9" s="52">
        <v>148.03700000000001</v>
      </c>
      <c r="K9" s="52">
        <v>94.113</v>
      </c>
      <c r="L9" s="184">
        <v>633.09100000000012</v>
      </c>
      <c r="M9" s="52">
        <v>197.39400000000001</v>
      </c>
      <c r="N9" s="52">
        <v>273.20100000000002</v>
      </c>
      <c r="O9" s="52">
        <v>84.584999999999994</v>
      </c>
      <c r="P9" s="52">
        <v>84.873999999999995</v>
      </c>
      <c r="Q9" s="184">
        <v>640.05400000000009</v>
      </c>
      <c r="R9" s="52">
        <v>99.367999999999995</v>
      </c>
      <c r="S9" s="52">
        <v>62.296999999999997</v>
      </c>
      <c r="T9" s="52">
        <v>68.033000000000001</v>
      </c>
      <c r="U9" s="52">
        <v>69.177999999999997</v>
      </c>
      <c r="V9" s="184">
        <v>298.87599999999998</v>
      </c>
      <c r="W9" s="52">
        <v>87.849000000000004</v>
      </c>
      <c r="X9" s="52">
        <v>180.34399999999999</v>
      </c>
      <c r="Y9" s="52">
        <v>126.58</v>
      </c>
      <c r="Z9" s="52">
        <v>143.298</v>
      </c>
      <c r="AA9" s="184">
        <v>538.07099999999991</v>
      </c>
      <c r="AB9" s="52">
        <v>126.563</v>
      </c>
      <c r="AC9" s="52">
        <v>132.53800000000001</v>
      </c>
      <c r="AD9" s="52">
        <v>153.96</v>
      </c>
      <c r="AE9" s="52">
        <v>299.83499999999998</v>
      </c>
      <c r="AF9" s="184">
        <v>712.89599999999996</v>
      </c>
      <c r="AG9" s="52">
        <v>272.14600000000002</v>
      </c>
    </row>
    <row r="10" spans="1:33" ht="19.5" customHeight="1" x14ac:dyDescent="0.25">
      <c r="A10" s="43">
        <v>5</v>
      </c>
      <c r="B10" s="53" t="s">
        <v>33</v>
      </c>
      <c r="C10" s="48">
        <v>-34.878999999999998</v>
      </c>
      <c r="D10" s="48">
        <v>-25.394974459999993</v>
      </c>
      <c r="E10" s="48">
        <v>-30.710252310000001</v>
      </c>
      <c r="F10" s="48">
        <v>-48.40655014999998</v>
      </c>
      <c r="G10" s="184">
        <v>-139.39077691999998</v>
      </c>
      <c r="H10" s="48">
        <v>-30.45</v>
      </c>
      <c r="I10" s="48">
        <v>-30.803000000000001</v>
      </c>
      <c r="J10" s="48">
        <v>-32.99</v>
      </c>
      <c r="K10" s="48">
        <v>-39.56</v>
      </c>
      <c r="L10" s="184">
        <v>-133.803</v>
      </c>
      <c r="M10" s="48">
        <v>-36.04</v>
      </c>
      <c r="N10" s="48">
        <v>-37.091999999999999</v>
      </c>
      <c r="O10" s="48">
        <v>-31.614999999999998</v>
      </c>
      <c r="P10" s="48">
        <v>-40.423000000000002</v>
      </c>
      <c r="Q10" s="184">
        <v>-145.17000000000002</v>
      </c>
      <c r="R10" s="48">
        <v>-28.452999999999999</v>
      </c>
      <c r="S10" s="48">
        <v>-32.494999999999997</v>
      </c>
      <c r="T10" s="48">
        <v>-33.005000000000003</v>
      </c>
      <c r="U10" s="48">
        <v>-32.646000000000001</v>
      </c>
      <c r="V10" s="184">
        <v>-126.599</v>
      </c>
      <c r="W10" s="48">
        <v>-33.530999999999999</v>
      </c>
      <c r="X10" s="48">
        <v>-30.169</v>
      </c>
      <c r="Y10" s="48">
        <v>-29.488</v>
      </c>
      <c r="Z10" s="48">
        <v>-34.14</v>
      </c>
      <c r="AA10" s="184">
        <v>-127.328</v>
      </c>
      <c r="AB10" s="48">
        <v>-35.11</v>
      </c>
      <c r="AC10" s="48">
        <v>-32.658000000000001</v>
      </c>
      <c r="AD10" s="48">
        <v>-37.488</v>
      </c>
      <c r="AE10" s="48">
        <v>-40.195999999999998</v>
      </c>
      <c r="AF10" s="184">
        <v>-145.452</v>
      </c>
      <c r="AG10" s="48">
        <v>-40.613</v>
      </c>
    </row>
    <row r="11" spans="1:33" ht="19.5" customHeight="1" x14ac:dyDescent="0.25">
      <c r="A11" s="94">
        <v>10</v>
      </c>
      <c r="B11" s="53" t="s">
        <v>64</v>
      </c>
      <c r="C11" s="48">
        <v>67.596999999999994</v>
      </c>
      <c r="D11" s="48">
        <v>52.128</v>
      </c>
      <c r="E11" s="48">
        <v>61.359000000000002</v>
      </c>
      <c r="F11" s="48">
        <v>62.841000000000001</v>
      </c>
      <c r="G11" s="184">
        <v>243.92500000000001</v>
      </c>
      <c r="H11" s="48">
        <v>59.198</v>
      </c>
      <c r="I11" s="48">
        <v>62.156999999999996</v>
      </c>
      <c r="J11" s="48">
        <v>68.47</v>
      </c>
      <c r="K11" s="48">
        <v>68.885999999999996</v>
      </c>
      <c r="L11" s="184">
        <v>258.71100000000001</v>
      </c>
      <c r="M11" s="48">
        <v>65.861000000000004</v>
      </c>
      <c r="N11" s="48">
        <v>74.376999999999995</v>
      </c>
      <c r="O11" s="48">
        <v>73.022999999999996</v>
      </c>
      <c r="P11" s="48">
        <v>78.879000000000005</v>
      </c>
      <c r="Q11" s="184">
        <v>292.14</v>
      </c>
      <c r="R11" s="48">
        <v>73.117000000000004</v>
      </c>
      <c r="S11" s="48">
        <v>74.777000000000001</v>
      </c>
      <c r="T11" s="48">
        <v>75.606999999999999</v>
      </c>
      <c r="U11" s="48">
        <v>86.974000000000004</v>
      </c>
      <c r="V11" s="184">
        <v>310.47500000000002</v>
      </c>
      <c r="W11" s="48">
        <v>76.989000000000004</v>
      </c>
      <c r="X11" s="48">
        <v>74.290999999999997</v>
      </c>
      <c r="Y11" s="48">
        <v>82.281000000000006</v>
      </c>
      <c r="Z11" s="48">
        <v>96.637</v>
      </c>
      <c r="AA11" s="184">
        <v>330.19799999999998</v>
      </c>
      <c r="AB11" s="48">
        <v>65.808999999999997</v>
      </c>
      <c r="AC11" s="48">
        <v>76.566999999999993</v>
      </c>
      <c r="AD11" s="48">
        <v>81.537999999999997</v>
      </c>
      <c r="AE11" s="48">
        <v>65.081999999999994</v>
      </c>
      <c r="AF11" s="184">
        <v>288.99599999999998</v>
      </c>
      <c r="AG11" s="48">
        <v>77.358000000000004</v>
      </c>
    </row>
    <row r="12" spans="1:33" ht="19.5" customHeight="1" x14ac:dyDescent="0.25">
      <c r="A12" s="94">
        <v>11</v>
      </c>
      <c r="B12" s="90" t="s">
        <v>139</v>
      </c>
      <c r="C12" s="91">
        <v>-440.88200000000001</v>
      </c>
      <c r="D12" s="91">
        <v>40.518000000000065</v>
      </c>
      <c r="E12" s="91">
        <v>86.270999999999916</v>
      </c>
      <c r="F12" s="91">
        <v>159.53500000000005</v>
      </c>
      <c r="G12" s="92">
        <v>-154.55799999999996</v>
      </c>
      <c r="H12" s="91">
        <v>179.96199999999999</v>
      </c>
      <c r="I12" s="91">
        <v>232.66800000000001</v>
      </c>
      <c r="J12" s="91">
        <v>155.77000000000001</v>
      </c>
      <c r="K12" s="91">
        <v>136.50399999999999</v>
      </c>
      <c r="L12" s="92">
        <v>704.904</v>
      </c>
      <c r="M12" s="91">
        <v>189.06800000000001</v>
      </c>
      <c r="N12" s="91">
        <v>314.10300000000001</v>
      </c>
      <c r="O12" s="91">
        <v>111.35599999999999</v>
      </c>
      <c r="P12" s="91">
        <v>38.51</v>
      </c>
      <c r="Q12" s="92">
        <v>653.03700000000003</v>
      </c>
      <c r="R12" s="91">
        <v>116.55</v>
      </c>
      <c r="S12" s="91">
        <v>-39.936</v>
      </c>
      <c r="T12" s="91">
        <v>71.984999999999999</v>
      </c>
      <c r="U12" s="91">
        <v>9.3140000000000001</v>
      </c>
      <c r="V12" s="92">
        <v>157.91299999999998</v>
      </c>
      <c r="W12" s="91">
        <v>126.776</v>
      </c>
      <c r="X12" s="91">
        <v>94.426000000000002</v>
      </c>
      <c r="Y12" s="91">
        <v>167.042</v>
      </c>
      <c r="Z12" s="91">
        <v>218.34</v>
      </c>
      <c r="AA12" s="92">
        <v>606.58400000000006</v>
      </c>
      <c r="AB12" s="91">
        <v>119.76900000000001</v>
      </c>
      <c r="AC12" s="91">
        <v>136.49799999999999</v>
      </c>
      <c r="AD12" s="91">
        <v>259.452</v>
      </c>
      <c r="AE12" s="91">
        <v>271.24799999999999</v>
      </c>
      <c r="AF12" s="92">
        <v>786.9670000000001</v>
      </c>
      <c r="AG12" s="91">
        <v>285.55099999999999</v>
      </c>
    </row>
    <row r="13" spans="1:33" ht="19.5" customHeight="1" x14ac:dyDescent="0.25">
      <c r="A13" s="43">
        <v>13</v>
      </c>
      <c r="B13" s="54" t="s">
        <v>140</v>
      </c>
      <c r="C13" s="55">
        <v>45.911000000000001</v>
      </c>
      <c r="D13" s="55">
        <v>39.417000000000066</v>
      </c>
      <c r="E13" s="55">
        <v>159.83199999999994</v>
      </c>
      <c r="F13" s="55">
        <v>173.75700000000006</v>
      </c>
      <c r="G13" s="56">
        <v>418.91700000000003</v>
      </c>
      <c r="H13" s="55">
        <v>179.03700000000001</v>
      </c>
      <c r="I13" s="55">
        <v>233.33699999999999</v>
      </c>
      <c r="J13" s="55">
        <v>178.25700000000001</v>
      </c>
      <c r="K13" s="55">
        <v>153.20400000000001</v>
      </c>
      <c r="L13" s="56">
        <v>743.83500000000004</v>
      </c>
      <c r="M13" s="55">
        <v>216.74100000000001</v>
      </c>
      <c r="N13" s="55">
        <v>302.51272632676125</v>
      </c>
      <c r="O13" s="55">
        <v>121.0631006327512</v>
      </c>
      <c r="P13" s="55">
        <v>122.88775167323877</v>
      </c>
      <c r="Q13" s="56">
        <v>763.20457863275124</v>
      </c>
      <c r="R13" s="55">
        <v>134.34399999999999</v>
      </c>
      <c r="S13" s="55">
        <v>75.304000000000002</v>
      </c>
      <c r="T13" s="55">
        <v>86.564999999999998</v>
      </c>
      <c r="U13" s="55">
        <v>109.83</v>
      </c>
      <c r="V13" s="56">
        <v>406.04299999999995</v>
      </c>
      <c r="W13" s="55">
        <v>128.43899999999999</v>
      </c>
      <c r="X13" s="55">
        <v>206.07499999999999</v>
      </c>
      <c r="Y13" s="55">
        <v>182.911</v>
      </c>
      <c r="Z13" s="55">
        <v>196.655</v>
      </c>
      <c r="AA13" s="56">
        <v>714.07999999999993</v>
      </c>
      <c r="AB13" s="55">
        <v>125.212</v>
      </c>
      <c r="AC13" s="55">
        <v>160.619</v>
      </c>
      <c r="AD13" s="55">
        <v>186.08</v>
      </c>
      <c r="AE13" s="55">
        <v>299.96899999999999</v>
      </c>
      <c r="AF13" s="56">
        <v>771.88000000000011</v>
      </c>
      <c r="AG13" s="55">
        <v>282.62700000000001</v>
      </c>
    </row>
    <row r="14" spans="1:33" ht="19.5" customHeight="1" x14ac:dyDescent="0.25">
      <c r="A14" s="43">
        <v>14</v>
      </c>
      <c r="B14" s="57" t="s">
        <v>65</v>
      </c>
      <c r="C14" s="58">
        <v>0.10386822077228673</v>
      </c>
      <c r="D14" s="58">
        <v>0.11711452069121266</v>
      </c>
      <c r="E14" s="58">
        <v>0.29718161635919416</v>
      </c>
      <c r="F14" s="58">
        <v>0.27383877337779727</v>
      </c>
      <c r="G14" s="185">
        <v>0.21472693265618586</v>
      </c>
      <c r="H14" s="58">
        <v>0.29694541148294412</v>
      </c>
      <c r="I14" s="58">
        <v>0.34004771280215801</v>
      </c>
      <c r="J14" s="58">
        <v>0.27211402541971846</v>
      </c>
      <c r="K14" s="58">
        <v>0.22599460105323718</v>
      </c>
      <c r="L14" s="185">
        <v>0.28367803028858446</v>
      </c>
      <c r="M14" s="58">
        <v>0.30013875502675402</v>
      </c>
      <c r="N14" s="58">
        <v>0.3647218782046085</v>
      </c>
      <c r="O14" s="58">
        <v>0.17229625291968378</v>
      </c>
      <c r="P14" s="58">
        <v>0.15759385934819503</v>
      </c>
      <c r="Q14" s="185">
        <v>0.25155144830165926</v>
      </c>
      <c r="R14" s="58">
        <v>0.20131931103312065</v>
      </c>
      <c r="S14" s="58">
        <v>0.12015879905026935</v>
      </c>
      <c r="T14" s="58">
        <v>0.13331351815860559</v>
      </c>
      <c r="U14" s="58">
        <v>0.17436737648779049</v>
      </c>
      <c r="V14" s="185">
        <v>0.15779488293520252</v>
      </c>
      <c r="W14" s="58">
        <v>0.22152981637925975</v>
      </c>
      <c r="X14" s="58">
        <v>0.27987722479135685</v>
      </c>
      <c r="Y14" s="58">
        <v>0.25781139883519666</v>
      </c>
      <c r="Z14" s="58">
        <v>0.26542073481815803</v>
      </c>
      <c r="AA14" s="185">
        <v>0.25811852674932517</v>
      </c>
      <c r="AB14" s="58">
        <v>0.19966353858542693</v>
      </c>
      <c r="AC14" s="58">
        <v>0.22672785430153214</v>
      </c>
      <c r="AD14" s="58">
        <v>0.24371492374085646</v>
      </c>
      <c r="AE14" s="58">
        <v>0.33219047998733114</v>
      </c>
      <c r="AF14" s="185">
        <v>0.25711720804582194</v>
      </c>
      <c r="AG14" s="58">
        <v>0.31815863860023574</v>
      </c>
    </row>
    <row r="15" spans="1:33" ht="12" customHeight="1" x14ac:dyDescent="0.25">
      <c r="A15" s="43"/>
      <c r="D15" s="59"/>
      <c r="E15" s="60"/>
      <c r="I15" s="61"/>
      <c r="J15" s="62"/>
      <c r="M15" s="46"/>
      <c r="N15" s="46"/>
      <c r="O15" s="46"/>
      <c r="R15" s="46"/>
      <c r="S15" s="46"/>
      <c r="T15" s="46"/>
      <c r="U15" s="46"/>
      <c r="W15" s="46"/>
      <c r="X15" s="46"/>
      <c r="Y15" s="46"/>
      <c r="Z15" s="46"/>
      <c r="AB15" s="46"/>
      <c r="AC15" s="46"/>
      <c r="AD15" s="46"/>
      <c r="AE15" s="46"/>
      <c r="AF15" s="46"/>
      <c r="AG15" s="46"/>
    </row>
    <row r="16" spans="1:33" ht="21.95" customHeight="1" x14ac:dyDescent="0.25">
      <c r="A16" s="43"/>
      <c r="B16" s="313" t="s">
        <v>11</v>
      </c>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row>
    <row r="17" spans="1:33" ht="18.95" customHeight="1" x14ac:dyDescent="0.25">
      <c r="A17" s="43"/>
      <c r="B17" s="212" t="s">
        <v>10</v>
      </c>
      <c r="C17" s="124" t="str">
        <f t="shared" ref="C17:AG17" si="0">C$6</f>
        <v>1Q20</v>
      </c>
      <c r="D17" s="124" t="str">
        <f t="shared" si="0"/>
        <v>2Q20</v>
      </c>
      <c r="E17" s="124" t="str">
        <f t="shared" si="0"/>
        <v>3Q20</v>
      </c>
      <c r="F17" s="124" t="str">
        <f t="shared" si="0"/>
        <v>4Q20</v>
      </c>
      <c r="G17" s="124">
        <f t="shared" si="0"/>
        <v>2020</v>
      </c>
      <c r="H17" s="124" t="str">
        <f t="shared" si="0"/>
        <v>1Q21</v>
      </c>
      <c r="I17" s="124" t="str">
        <f t="shared" si="0"/>
        <v>2Q21</v>
      </c>
      <c r="J17" s="124" t="str">
        <f t="shared" si="0"/>
        <v>3Q21</v>
      </c>
      <c r="K17" s="124" t="str">
        <f t="shared" si="0"/>
        <v>4Q21</v>
      </c>
      <c r="L17" s="124">
        <f t="shared" si="0"/>
        <v>2021</v>
      </c>
      <c r="M17" s="124" t="str">
        <f t="shared" si="0"/>
        <v>1Q22</v>
      </c>
      <c r="N17" s="124" t="str">
        <f t="shared" si="0"/>
        <v>2Q22</v>
      </c>
      <c r="O17" s="124" t="str">
        <f t="shared" si="0"/>
        <v>3Q22</v>
      </c>
      <c r="P17" s="124" t="str">
        <f t="shared" si="0"/>
        <v>4Q22</v>
      </c>
      <c r="Q17" s="124">
        <f t="shared" si="0"/>
        <v>2022</v>
      </c>
      <c r="R17" s="124" t="str">
        <f t="shared" si="0"/>
        <v>1Q23</v>
      </c>
      <c r="S17" s="124" t="str">
        <f t="shared" si="0"/>
        <v>2Q23</v>
      </c>
      <c r="T17" s="124" t="str">
        <f t="shared" si="0"/>
        <v>3Q23</v>
      </c>
      <c r="U17" s="124" t="str">
        <f t="shared" si="0"/>
        <v>4Q23</v>
      </c>
      <c r="V17" s="124">
        <f t="shared" si="0"/>
        <v>2023</v>
      </c>
      <c r="W17" s="124" t="str">
        <f t="shared" si="0"/>
        <v>1Q24</v>
      </c>
      <c r="X17" s="124" t="str">
        <f t="shared" si="0"/>
        <v>2Q24</v>
      </c>
      <c r="Y17" s="124" t="str">
        <f t="shared" si="0"/>
        <v>3Q24</v>
      </c>
      <c r="Z17" s="124" t="str">
        <f t="shared" si="0"/>
        <v>4Q24</v>
      </c>
      <c r="AA17" s="124">
        <f t="shared" si="0"/>
        <v>2024</v>
      </c>
      <c r="AB17" s="124" t="str">
        <f t="shared" si="0"/>
        <v>1Q25</v>
      </c>
      <c r="AC17" s="124" t="str">
        <f t="shared" si="0"/>
        <v>2Q25</v>
      </c>
      <c r="AD17" s="124" t="str">
        <f t="shared" si="0"/>
        <v>3Q25</v>
      </c>
      <c r="AE17" s="124" t="str">
        <f t="shared" si="0"/>
        <v>4Q25</v>
      </c>
      <c r="AF17" s="124">
        <f t="shared" si="0"/>
        <v>2025</v>
      </c>
      <c r="AG17" s="124" t="str">
        <f t="shared" si="0"/>
        <v>1Q26</v>
      </c>
    </row>
    <row r="18" spans="1:33" ht="18" customHeight="1" x14ac:dyDescent="0.25">
      <c r="A18" s="94">
        <v>17</v>
      </c>
      <c r="B18" s="47" t="s">
        <v>61</v>
      </c>
      <c r="C18" s="48">
        <v>162.40600000000001</v>
      </c>
      <c r="D18" s="48">
        <v>110.583</v>
      </c>
      <c r="E18" s="48">
        <v>206.035</v>
      </c>
      <c r="F18" s="48">
        <v>269.43799999999999</v>
      </c>
      <c r="G18" s="182">
        <v>748.46199999999999</v>
      </c>
      <c r="H18" s="48">
        <v>255.244</v>
      </c>
      <c r="I18" s="48">
        <v>310.89999999999998</v>
      </c>
      <c r="J18" s="48">
        <v>276.166</v>
      </c>
      <c r="K18" s="48">
        <v>323.274</v>
      </c>
      <c r="L18" s="182">
        <v>1165.5839999999998</v>
      </c>
      <c r="M18" s="48">
        <v>321.952</v>
      </c>
      <c r="N18" s="48">
        <v>369.57100000000003</v>
      </c>
      <c r="O18" s="48">
        <v>241.31200000000001</v>
      </c>
      <c r="P18" s="48">
        <v>315.19200000000001</v>
      </c>
      <c r="Q18" s="182">
        <v>1248.027</v>
      </c>
      <c r="R18" s="48">
        <v>267.71899999999999</v>
      </c>
      <c r="S18" s="48">
        <v>268.23899999999998</v>
      </c>
      <c r="T18" s="48">
        <v>272.56599999999997</v>
      </c>
      <c r="U18" s="48">
        <v>281.75200000000001</v>
      </c>
      <c r="V18" s="182">
        <v>1090.2759999999998</v>
      </c>
      <c r="W18" s="48">
        <v>293.93400000000003</v>
      </c>
      <c r="X18" s="48">
        <v>377.34399999999999</v>
      </c>
      <c r="Y18" s="48">
        <v>324.71300000000002</v>
      </c>
      <c r="Z18" s="48">
        <v>353.67500000000001</v>
      </c>
      <c r="AA18" s="182">
        <v>1349.6659999999999</v>
      </c>
      <c r="AB18" s="48">
        <v>313.23200000000003</v>
      </c>
      <c r="AC18" s="48">
        <v>353.32499999999999</v>
      </c>
      <c r="AD18" s="48">
        <v>371.58800000000002</v>
      </c>
      <c r="AE18" s="48">
        <v>531.73800000000006</v>
      </c>
      <c r="AF18" s="182">
        <v>1569.883</v>
      </c>
      <c r="AG18" s="48">
        <v>460.404</v>
      </c>
    </row>
    <row r="19" spans="1:33" ht="18" customHeight="1" x14ac:dyDescent="0.25">
      <c r="A19" s="94">
        <v>18</v>
      </c>
      <c r="B19" s="49" t="s">
        <v>62</v>
      </c>
      <c r="C19" s="50">
        <v>-185.26900000000001</v>
      </c>
      <c r="D19" s="50">
        <v>-119.96704370393027</v>
      </c>
      <c r="E19" s="50">
        <v>-148.05229442062466</v>
      </c>
      <c r="F19" s="50">
        <v>-174.08395867029483</v>
      </c>
      <c r="G19" s="183">
        <v>-627.37229679484972</v>
      </c>
      <c r="H19" s="50">
        <v>-165.905</v>
      </c>
      <c r="I19" s="50">
        <v>-177.07599999999999</v>
      </c>
      <c r="J19" s="50">
        <v>-192.637</v>
      </c>
      <c r="K19" s="50">
        <v>-191.035</v>
      </c>
      <c r="L19" s="183">
        <v>-726.65299999999991</v>
      </c>
      <c r="M19" s="50">
        <v>-193.16</v>
      </c>
      <c r="N19" s="50">
        <v>-215.56</v>
      </c>
      <c r="O19" s="50">
        <v>-193.47</v>
      </c>
      <c r="P19" s="50">
        <v>-302.18</v>
      </c>
      <c r="Q19" s="183">
        <v>-904.37000000000012</v>
      </c>
      <c r="R19" s="50">
        <v>-243.55600000000001</v>
      </c>
      <c r="S19" s="50">
        <v>-255.15600000000001</v>
      </c>
      <c r="T19" s="50">
        <v>-244.857</v>
      </c>
      <c r="U19" s="50">
        <v>-282.60899999999998</v>
      </c>
      <c r="V19" s="183">
        <v>-1026.1779999999999</v>
      </c>
      <c r="W19" s="50">
        <v>-251.399</v>
      </c>
      <c r="X19" s="50">
        <v>-256.46800000000002</v>
      </c>
      <c r="Y19" s="50">
        <v>-247.39400000000001</v>
      </c>
      <c r="Z19" s="50">
        <v>-256.48099999999999</v>
      </c>
      <c r="AA19" s="183">
        <v>-1011.742</v>
      </c>
      <c r="AB19" s="50">
        <v>-214.97399999999999</v>
      </c>
      <c r="AC19" s="50">
        <v>-231.29300000000001</v>
      </c>
      <c r="AD19" s="50">
        <v>-236.29300000000001</v>
      </c>
      <c r="AE19" s="50">
        <v>-255.71299999999999</v>
      </c>
      <c r="AF19" s="183">
        <v>-938.27299999999991</v>
      </c>
      <c r="AG19" s="50">
        <v>-230.315</v>
      </c>
    </row>
    <row r="20" spans="1:33" ht="18" customHeight="1" x14ac:dyDescent="0.25">
      <c r="A20" s="94">
        <v>19</v>
      </c>
      <c r="B20" s="51" t="s">
        <v>63</v>
      </c>
      <c r="C20" s="52">
        <v>-22.863</v>
      </c>
      <c r="D20" s="52">
        <v>-9.3840437039302778</v>
      </c>
      <c r="E20" s="52">
        <v>57.982705579375327</v>
      </c>
      <c r="F20" s="52">
        <v>95.354041329705154</v>
      </c>
      <c r="G20" s="184">
        <v>121.08970320515022</v>
      </c>
      <c r="H20" s="52">
        <v>89.338999999999999</v>
      </c>
      <c r="I20" s="52">
        <v>133.82400000000001</v>
      </c>
      <c r="J20" s="52">
        <v>83.528999999999996</v>
      </c>
      <c r="K20" s="52">
        <v>132.239</v>
      </c>
      <c r="L20" s="184">
        <v>438.93100000000004</v>
      </c>
      <c r="M20" s="52">
        <v>128.792</v>
      </c>
      <c r="N20" s="52">
        <v>154.011</v>
      </c>
      <c r="O20" s="52">
        <v>47.841999999999999</v>
      </c>
      <c r="P20" s="52">
        <v>13.012</v>
      </c>
      <c r="Q20" s="184">
        <v>343.65699999999998</v>
      </c>
      <c r="R20" s="52">
        <v>24.163</v>
      </c>
      <c r="S20" s="52">
        <v>13.083</v>
      </c>
      <c r="T20" s="52">
        <v>27.709</v>
      </c>
      <c r="U20" s="52">
        <v>-0.85699999999999998</v>
      </c>
      <c r="V20" s="184">
        <v>64.097999999999999</v>
      </c>
      <c r="W20" s="52">
        <v>42.534999999999997</v>
      </c>
      <c r="X20" s="52">
        <v>120.876</v>
      </c>
      <c r="Y20" s="52">
        <v>77.319000000000003</v>
      </c>
      <c r="Z20" s="52">
        <v>97.194000000000003</v>
      </c>
      <c r="AA20" s="184">
        <v>337.92400000000004</v>
      </c>
      <c r="AB20" s="52">
        <v>98.257999999999996</v>
      </c>
      <c r="AC20" s="52">
        <v>122.032</v>
      </c>
      <c r="AD20" s="52">
        <v>135.29499999999999</v>
      </c>
      <c r="AE20" s="52">
        <v>276.02499999999998</v>
      </c>
      <c r="AF20" s="184">
        <v>631.6099999999999</v>
      </c>
      <c r="AG20" s="52">
        <v>230.089</v>
      </c>
    </row>
    <row r="21" spans="1:33" ht="18" customHeight="1" x14ac:dyDescent="0.25">
      <c r="A21" s="94">
        <v>20</v>
      </c>
      <c r="B21" s="53" t="s">
        <v>33</v>
      </c>
      <c r="C21" s="48">
        <v>-17.384</v>
      </c>
      <c r="D21" s="48">
        <v>-12.594186170859334</v>
      </c>
      <c r="E21" s="48">
        <v>-15.947629841257017</v>
      </c>
      <c r="F21" s="48">
        <v>-24.297064760708018</v>
      </c>
      <c r="G21" s="184">
        <v>-70.222880772824368</v>
      </c>
      <c r="H21" s="52">
        <v>-15.637</v>
      </c>
      <c r="I21" s="52">
        <v>-15.018000000000001</v>
      </c>
      <c r="J21" s="52">
        <v>-14.083</v>
      </c>
      <c r="K21" s="52">
        <v>-20.001000000000001</v>
      </c>
      <c r="L21" s="184">
        <v>-64.739000000000004</v>
      </c>
      <c r="M21" s="48">
        <v>-15.141999999999999</v>
      </c>
      <c r="N21" s="48">
        <v>-16.724</v>
      </c>
      <c r="O21" s="48">
        <v>-17.369</v>
      </c>
      <c r="P21" s="48">
        <v>-14.984</v>
      </c>
      <c r="Q21" s="184">
        <v>-64.218999999999994</v>
      </c>
      <c r="R21" s="48">
        <v>-14.743</v>
      </c>
      <c r="S21" s="48">
        <v>-14.204000000000001</v>
      </c>
      <c r="T21" s="48">
        <v>-16.309000000000001</v>
      </c>
      <c r="U21" s="48">
        <v>-16.434000000000001</v>
      </c>
      <c r="V21" s="184">
        <v>-61.69</v>
      </c>
      <c r="W21" s="48">
        <v>-17.167999999999999</v>
      </c>
      <c r="X21" s="48">
        <v>-15.938000000000001</v>
      </c>
      <c r="Y21" s="48">
        <v>-14.271000000000001</v>
      </c>
      <c r="Z21" s="48">
        <v>-18.93</v>
      </c>
      <c r="AA21" s="184">
        <v>-66.307000000000002</v>
      </c>
      <c r="AB21" s="48">
        <v>-18.372</v>
      </c>
      <c r="AC21" s="48">
        <v>-15.641</v>
      </c>
      <c r="AD21" s="48">
        <v>-17.902000000000001</v>
      </c>
      <c r="AE21" s="48">
        <v>-21.45</v>
      </c>
      <c r="AF21" s="184">
        <v>-73.364999999999995</v>
      </c>
      <c r="AG21" s="48">
        <v>-21.167999999999999</v>
      </c>
    </row>
    <row r="22" spans="1:33" ht="18" customHeight="1" x14ac:dyDescent="0.25">
      <c r="A22" s="43">
        <v>25</v>
      </c>
      <c r="B22" s="53" t="s">
        <v>64</v>
      </c>
      <c r="C22" s="48">
        <v>45.487000000000002</v>
      </c>
      <c r="D22" s="48">
        <v>31.056000000000001</v>
      </c>
      <c r="E22" s="48">
        <v>40.942999999999998</v>
      </c>
      <c r="F22" s="48">
        <v>42.497999999999998</v>
      </c>
      <c r="G22" s="184">
        <v>159.98400000000001</v>
      </c>
      <c r="H22" s="52">
        <v>37.795000000000002</v>
      </c>
      <c r="I22" s="52">
        <v>41.637999999999998</v>
      </c>
      <c r="J22" s="52">
        <v>47.331000000000003</v>
      </c>
      <c r="K22" s="52">
        <v>48.127000000000002</v>
      </c>
      <c r="L22" s="184">
        <v>174.89099999999999</v>
      </c>
      <c r="M22" s="48">
        <v>45.168999999999997</v>
      </c>
      <c r="N22" s="48">
        <v>51.557000000000002</v>
      </c>
      <c r="O22" s="48">
        <v>49.567</v>
      </c>
      <c r="P22" s="48">
        <v>60.247</v>
      </c>
      <c r="Q22" s="184">
        <v>206.54000000000002</v>
      </c>
      <c r="R22" s="48">
        <v>53.844999999999999</v>
      </c>
      <c r="S22" s="48">
        <v>55.04</v>
      </c>
      <c r="T22" s="48">
        <v>54.01</v>
      </c>
      <c r="U22" s="48">
        <v>66.257999999999996</v>
      </c>
      <c r="V22" s="184">
        <v>229.15299999999996</v>
      </c>
      <c r="W22" s="48">
        <v>56.481999999999999</v>
      </c>
      <c r="X22" s="48">
        <v>54.259</v>
      </c>
      <c r="Y22" s="48">
        <v>63.079000000000001</v>
      </c>
      <c r="Z22" s="48">
        <v>69.290999999999997</v>
      </c>
      <c r="AA22" s="184">
        <v>243.11099999999999</v>
      </c>
      <c r="AB22" s="48">
        <v>42.14</v>
      </c>
      <c r="AC22" s="48">
        <v>49.267000000000003</v>
      </c>
      <c r="AD22" s="48">
        <v>56.281999999999996</v>
      </c>
      <c r="AE22" s="48">
        <v>41.981000000000002</v>
      </c>
      <c r="AF22" s="184">
        <v>189.67000000000002</v>
      </c>
      <c r="AG22" s="48">
        <v>45.412999999999997</v>
      </c>
    </row>
    <row r="23" spans="1:33" ht="18" customHeight="1" x14ac:dyDescent="0.25">
      <c r="A23" s="43">
        <v>28</v>
      </c>
      <c r="B23" s="54" t="s">
        <v>140</v>
      </c>
      <c r="C23" s="55">
        <v>-15.013</v>
      </c>
      <c r="D23" s="55">
        <v>2.6780000000000075</v>
      </c>
      <c r="E23" s="55">
        <v>74.842999999999989</v>
      </c>
      <c r="F23" s="55">
        <v>92.85</v>
      </c>
      <c r="G23" s="56">
        <v>155.358</v>
      </c>
      <c r="H23" s="55">
        <v>96.846000000000004</v>
      </c>
      <c r="I23" s="55">
        <v>143.28800000000001</v>
      </c>
      <c r="J23" s="55">
        <v>115.10899999999999</v>
      </c>
      <c r="K23" s="55">
        <v>121.70099999999999</v>
      </c>
      <c r="L23" s="56">
        <v>476.94399999999996</v>
      </c>
      <c r="M23" s="55">
        <v>136.6113114964686</v>
      </c>
      <c r="N23" s="55">
        <v>162.3844148302926</v>
      </c>
      <c r="O23" s="55">
        <v>64.066622632751191</v>
      </c>
      <c r="P23" s="55">
        <v>61.275907515539288</v>
      </c>
      <c r="Q23" s="56">
        <v>424.33825647505171</v>
      </c>
      <c r="R23" s="55">
        <v>42.637</v>
      </c>
      <c r="S23" s="55">
        <v>22.738</v>
      </c>
      <c r="T23" s="55">
        <v>44.218000000000004</v>
      </c>
      <c r="U23" s="55">
        <v>51.037999999999997</v>
      </c>
      <c r="V23" s="56">
        <v>160.631</v>
      </c>
      <c r="W23" s="55">
        <v>77.981999999999999</v>
      </c>
      <c r="X23" s="55">
        <v>136.16800000000001</v>
      </c>
      <c r="Y23" s="55">
        <v>128.13499999999999</v>
      </c>
      <c r="Z23" s="55">
        <v>121.786</v>
      </c>
      <c r="AA23" s="56">
        <v>464.07099999999997</v>
      </c>
      <c r="AB23" s="55">
        <v>93.677999999999997</v>
      </c>
      <c r="AC23" s="55">
        <v>134.84399999999999</v>
      </c>
      <c r="AD23" s="55">
        <v>163.99199999999999</v>
      </c>
      <c r="AE23" s="55">
        <v>265.77800000000002</v>
      </c>
      <c r="AF23" s="56">
        <v>658.29200000000003</v>
      </c>
      <c r="AG23" s="55">
        <v>231.40199999999999</v>
      </c>
    </row>
    <row r="24" spans="1:33" ht="18" customHeight="1" x14ac:dyDescent="0.25">
      <c r="A24" s="43">
        <v>29</v>
      </c>
      <c r="B24" s="57" t="s">
        <v>65</v>
      </c>
      <c r="C24" s="58">
        <v>-9.2441165966774624E-2</v>
      </c>
      <c r="D24" s="58">
        <v>2.421710389481211E-2</v>
      </c>
      <c r="E24" s="58">
        <v>0.36325381609920637</v>
      </c>
      <c r="F24" s="58">
        <v>0.34460618027152812</v>
      </c>
      <c r="G24" s="185">
        <v>0.2075696561749294</v>
      </c>
      <c r="H24" s="58">
        <v>0.37942517747723747</v>
      </c>
      <c r="I24" s="58">
        <v>0.4608813123190737</v>
      </c>
      <c r="J24" s="58">
        <v>0.41681090358697304</v>
      </c>
      <c r="K24" s="58">
        <v>0.37646392843222776</v>
      </c>
      <c r="L24" s="185">
        <v>0.40918887012862226</v>
      </c>
      <c r="M24" s="58">
        <v>0.42432198432209955</v>
      </c>
      <c r="N24" s="58">
        <v>0.43938624737950915</v>
      </c>
      <c r="O24" s="58">
        <v>0.26549289978430907</v>
      </c>
      <c r="P24" s="58">
        <v>0.19440819410244958</v>
      </c>
      <c r="Q24" s="185">
        <v>0.34000727265920666</v>
      </c>
      <c r="R24" s="58">
        <v>0.15926026916281624</v>
      </c>
      <c r="S24" s="58">
        <v>8.4767688516584103E-2</v>
      </c>
      <c r="T24" s="58">
        <v>0.16222859784419189</v>
      </c>
      <c r="U24" s="58">
        <v>0.18114512053153126</v>
      </c>
      <c r="V24" s="185">
        <v>0.14733058418235384</v>
      </c>
      <c r="W24" s="58">
        <v>0.26530445610239028</v>
      </c>
      <c r="X24" s="58">
        <v>0.36085905698778836</v>
      </c>
      <c r="Y24" s="58">
        <v>0.39461000945450286</v>
      </c>
      <c r="Z24" s="58">
        <v>0.3443443839683325</v>
      </c>
      <c r="AA24" s="185">
        <v>0.34384136519701913</v>
      </c>
      <c r="AB24" s="58">
        <v>0.29906906063237471</v>
      </c>
      <c r="AC24" s="58">
        <v>0.3816429632774358</v>
      </c>
      <c r="AD24" s="58">
        <v>0.44132749173816155</v>
      </c>
      <c r="AE24" s="58">
        <v>0.4998288630867081</v>
      </c>
      <c r="AF24" s="185">
        <v>0.41932551661493245</v>
      </c>
      <c r="AG24" s="58">
        <v>0.50260640654729327</v>
      </c>
    </row>
    <row r="25" spans="1:33" ht="12" customHeight="1" x14ac:dyDescent="0.25">
      <c r="A25" s="43"/>
      <c r="M25" s="46"/>
      <c r="N25" s="46"/>
      <c r="O25" s="46"/>
      <c r="R25" s="46"/>
      <c r="S25" s="46"/>
      <c r="T25" s="46"/>
      <c r="U25" s="46"/>
      <c r="W25" s="46"/>
      <c r="X25" s="46"/>
      <c r="Y25" s="46"/>
      <c r="Z25" s="46"/>
      <c r="AB25" s="46"/>
      <c r="AC25" s="46"/>
      <c r="AD25" s="46"/>
      <c r="AE25" s="46"/>
      <c r="AF25" s="46"/>
      <c r="AG25" s="46"/>
    </row>
    <row r="26" spans="1:33" ht="21.95" customHeight="1" x14ac:dyDescent="0.25">
      <c r="A26" s="43"/>
      <c r="B26" s="313" t="s">
        <v>13</v>
      </c>
      <c r="C26" s="313"/>
      <c r="D26" s="313"/>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row>
    <row r="27" spans="1:33" ht="18.95" customHeight="1" x14ac:dyDescent="0.25">
      <c r="A27" s="43"/>
      <c r="B27" s="212" t="s">
        <v>10</v>
      </c>
      <c r="C27" s="124" t="str">
        <f t="shared" ref="C27:AG27" si="1">C$6</f>
        <v>1Q20</v>
      </c>
      <c r="D27" s="124" t="str">
        <f t="shared" si="1"/>
        <v>2Q20</v>
      </c>
      <c r="E27" s="124" t="str">
        <f t="shared" si="1"/>
        <v>3Q20</v>
      </c>
      <c r="F27" s="124" t="str">
        <f t="shared" si="1"/>
        <v>4Q20</v>
      </c>
      <c r="G27" s="124">
        <f t="shared" si="1"/>
        <v>2020</v>
      </c>
      <c r="H27" s="124" t="str">
        <f t="shared" si="1"/>
        <v>1Q21</v>
      </c>
      <c r="I27" s="124" t="str">
        <f t="shared" si="1"/>
        <v>2Q21</v>
      </c>
      <c r="J27" s="124" t="str">
        <f t="shared" si="1"/>
        <v>3Q21</v>
      </c>
      <c r="K27" s="124" t="str">
        <f t="shared" si="1"/>
        <v>4Q21</v>
      </c>
      <c r="L27" s="124">
        <f t="shared" si="1"/>
        <v>2021</v>
      </c>
      <c r="M27" s="124" t="str">
        <f t="shared" si="1"/>
        <v>1Q22</v>
      </c>
      <c r="N27" s="124" t="str">
        <f t="shared" si="1"/>
        <v>2Q22</v>
      </c>
      <c r="O27" s="124" t="str">
        <f t="shared" si="1"/>
        <v>3Q22</v>
      </c>
      <c r="P27" s="124" t="str">
        <f t="shared" si="1"/>
        <v>4Q22</v>
      </c>
      <c r="Q27" s="124">
        <f t="shared" si="1"/>
        <v>2022</v>
      </c>
      <c r="R27" s="124" t="str">
        <f t="shared" si="1"/>
        <v>1Q23</v>
      </c>
      <c r="S27" s="124" t="str">
        <f t="shared" si="1"/>
        <v>2Q23</v>
      </c>
      <c r="T27" s="124" t="str">
        <f t="shared" si="1"/>
        <v>3Q23</v>
      </c>
      <c r="U27" s="124" t="str">
        <f t="shared" si="1"/>
        <v>4Q23</v>
      </c>
      <c r="V27" s="124">
        <f t="shared" si="1"/>
        <v>2023</v>
      </c>
      <c r="W27" s="124" t="str">
        <f t="shared" si="1"/>
        <v>1Q24</v>
      </c>
      <c r="X27" s="124" t="str">
        <f t="shared" si="1"/>
        <v>2Q24</v>
      </c>
      <c r="Y27" s="124" t="str">
        <f t="shared" si="1"/>
        <v>3Q24</v>
      </c>
      <c r="Z27" s="124" t="str">
        <f t="shared" si="1"/>
        <v>4Q24</v>
      </c>
      <c r="AA27" s="124">
        <f t="shared" si="1"/>
        <v>2024</v>
      </c>
      <c r="AB27" s="124" t="str">
        <f t="shared" si="1"/>
        <v>1Q25</v>
      </c>
      <c r="AC27" s="124" t="str">
        <f t="shared" si="1"/>
        <v>2Q25</v>
      </c>
      <c r="AD27" s="124" t="str">
        <f t="shared" si="1"/>
        <v>3Q25</v>
      </c>
      <c r="AE27" s="124" t="str">
        <f t="shared" si="1"/>
        <v>4Q25</v>
      </c>
      <c r="AF27" s="124">
        <f t="shared" si="1"/>
        <v>2025</v>
      </c>
      <c r="AG27" s="124" t="str">
        <f t="shared" si="1"/>
        <v>1Q26</v>
      </c>
    </row>
    <row r="28" spans="1:33" ht="18" customHeight="1" x14ac:dyDescent="0.25">
      <c r="A28" s="94">
        <v>32</v>
      </c>
      <c r="B28" s="47" t="s">
        <v>61</v>
      </c>
      <c r="C28" s="48">
        <v>377.267</v>
      </c>
      <c r="D28" s="48">
        <v>273.90359906932514</v>
      </c>
      <c r="E28" s="48">
        <v>417.69372280789736</v>
      </c>
      <c r="F28" s="48">
        <v>478.53393336130165</v>
      </c>
      <c r="G28" s="182">
        <v>1547.3982552385241</v>
      </c>
      <c r="H28" s="48">
        <v>468.30099999999999</v>
      </c>
      <c r="I28" s="48">
        <v>520.51</v>
      </c>
      <c r="J28" s="48">
        <v>521.75400000000002</v>
      </c>
      <c r="K28" s="48">
        <v>511.22199999999998</v>
      </c>
      <c r="L28" s="182">
        <v>2021.787</v>
      </c>
      <c r="M28" s="48">
        <v>561.72699999999998</v>
      </c>
      <c r="N28" s="48">
        <v>683.36800000000005</v>
      </c>
      <c r="O28" s="48">
        <v>615.53300000000002</v>
      </c>
      <c r="P28" s="48">
        <v>606.33900000000006</v>
      </c>
      <c r="Q28" s="182">
        <v>2466.9670000000001</v>
      </c>
      <c r="R28" s="48">
        <v>543.34100000000001</v>
      </c>
      <c r="S28" s="48">
        <v>465.09399999999999</v>
      </c>
      <c r="T28" s="48">
        <v>484.15699999999998</v>
      </c>
      <c r="U28" s="48">
        <v>454.06900000000002</v>
      </c>
      <c r="V28" s="182">
        <v>1946.6609999999998</v>
      </c>
      <c r="W28" s="48">
        <v>418.35599999999999</v>
      </c>
      <c r="X28" s="48">
        <v>507.64699999999999</v>
      </c>
      <c r="Y28" s="48">
        <v>524.36699999999996</v>
      </c>
      <c r="Z28" s="48">
        <v>546.971</v>
      </c>
      <c r="AA28" s="182">
        <v>1997.3409999999999</v>
      </c>
      <c r="AB28" s="48">
        <v>453.56299999999999</v>
      </c>
      <c r="AC28" s="48">
        <v>489.49099999999999</v>
      </c>
      <c r="AD28" s="48">
        <v>540.76800000000003</v>
      </c>
      <c r="AE28" s="48">
        <v>573.24900000000002</v>
      </c>
      <c r="AF28" s="182">
        <v>2057.0709999999999</v>
      </c>
      <c r="AG28" s="48">
        <v>608.56299999999999</v>
      </c>
    </row>
    <row r="29" spans="1:33" ht="18" customHeight="1" x14ac:dyDescent="0.25">
      <c r="A29" s="94">
        <v>33</v>
      </c>
      <c r="B29" s="49" t="s">
        <v>62</v>
      </c>
      <c r="C29" s="50">
        <v>-311.00599999999997</v>
      </c>
      <c r="D29" s="50">
        <v>-248.22114937403157</v>
      </c>
      <c r="E29" s="50">
        <v>-348.61323265231505</v>
      </c>
      <c r="F29" s="50">
        <v>-402.36522721802487</v>
      </c>
      <c r="G29" s="183">
        <v>-1310.2056092443713</v>
      </c>
      <c r="H29" s="50">
        <v>-386.69900000000001</v>
      </c>
      <c r="I29" s="50">
        <v>-441.66500000000002</v>
      </c>
      <c r="J29" s="50">
        <v>-461.68200000000002</v>
      </c>
      <c r="K29" s="50">
        <v>-552.65800000000002</v>
      </c>
      <c r="L29" s="183">
        <v>-1842.7040000000002</v>
      </c>
      <c r="M29" s="50">
        <v>-502.91699999999997</v>
      </c>
      <c r="N29" s="50">
        <v>-566.48</v>
      </c>
      <c r="O29" s="50">
        <v>-578.745</v>
      </c>
      <c r="P29" s="50">
        <v>-542.38800000000003</v>
      </c>
      <c r="Q29" s="183">
        <v>-2190.5299999999997</v>
      </c>
      <c r="R29" s="50">
        <v>-468.58300000000003</v>
      </c>
      <c r="S29" s="50">
        <v>-414.97300000000001</v>
      </c>
      <c r="T29" s="50">
        <v>-438.69799999999998</v>
      </c>
      <c r="U29" s="50">
        <v>-404.017</v>
      </c>
      <c r="V29" s="183">
        <v>-1726.271</v>
      </c>
      <c r="W29" s="50">
        <v>-372.55</v>
      </c>
      <c r="X29" s="50">
        <v>-449.90899999999999</v>
      </c>
      <c r="Y29" s="50">
        <v>-474.46499999999997</v>
      </c>
      <c r="Z29" s="50">
        <v>-502.84899999999999</v>
      </c>
      <c r="AA29" s="183">
        <v>-1799.7729999999999</v>
      </c>
      <c r="AB29" s="50">
        <v>-424.41500000000002</v>
      </c>
      <c r="AC29" s="50">
        <v>-476.803</v>
      </c>
      <c r="AD29" s="50">
        <v>-522.80100000000004</v>
      </c>
      <c r="AE29" s="50">
        <v>-551.04100000000005</v>
      </c>
      <c r="AF29" s="183">
        <v>-1975.0600000000004</v>
      </c>
      <c r="AG29" s="50">
        <v>-565.72400000000005</v>
      </c>
    </row>
    <row r="30" spans="1:33" ht="18" customHeight="1" x14ac:dyDescent="0.25">
      <c r="A30" s="94">
        <v>34</v>
      </c>
      <c r="B30" s="51" t="s">
        <v>63</v>
      </c>
      <c r="C30" s="52">
        <v>66.260999999999996</v>
      </c>
      <c r="D30" s="52">
        <v>25.68244969529356</v>
      </c>
      <c r="E30" s="52">
        <v>69.080490155582311</v>
      </c>
      <c r="F30" s="52">
        <v>76.168706143276765</v>
      </c>
      <c r="G30" s="184">
        <v>237.19264599415266</v>
      </c>
      <c r="H30" s="52">
        <v>81.602000000000004</v>
      </c>
      <c r="I30" s="52">
        <v>78.844999999999999</v>
      </c>
      <c r="J30" s="52">
        <v>60.072000000000003</v>
      </c>
      <c r="K30" s="52">
        <v>-41.436</v>
      </c>
      <c r="L30" s="184">
        <v>179.083</v>
      </c>
      <c r="M30" s="52">
        <v>58.81</v>
      </c>
      <c r="N30" s="52">
        <v>116.88800000000001</v>
      </c>
      <c r="O30" s="52">
        <v>36.787999999999997</v>
      </c>
      <c r="P30" s="52">
        <v>63.951000000000001</v>
      </c>
      <c r="Q30" s="184">
        <v>276.43700000000001</v>
      </c>
      <c r="R30" s="52">
        <v>74.757999999999996</v>
      </c>
      <c r="S30" s="52">
        <v>50.121000000000002</v>
      </c>
      <c r="T30" s="52">
        <v>45.459000000000003</v>
      </c>
      <c r="U30" s="52">
        <v>50.052</v>
      </c>
      <c r="V30" s="184">
        <v>220.39</v>
      </c>
      <c r="W30" s="52">
        <v>45.805999999999997</v>
      </c>
      <c r="X30" s="52">
        <v>57.738</v>
      </c>
      <c r="Y30" s="52">
        <v>49.902000000000001</v>
      </c>
      <c r="Z30" s="52">
        <v>44.122</v>
      </c>
      <c r="AA30" s="184">
        <v>197.56799999999998</v>
      </c>
      <c r="AB30" s="52">
        <v>29.148</v>
      </c>
      <c r="AC30" s="52">
        <v>12.688000000000001</v>
      </c>
      <c r="AD30" s="52">
        <v>17.966999999999999</v>
      </c>
      <c r="AE30" s="52">
        <v>22.207000000000001</v>
      </c>
      <c r="AF30" s="184">
        <v>82.009999999999991</v>
      </c>
      <c r="AG30" s="52">
        <v>42.838999999999999</v>
      </c>
    </row>
    <row r="31" spans="1:33" ht="18" customHeight="1" x14ac:dyDescent="0.25">
      <c r="A31" s="94">
        <v>35</v>
      </c>
      <c r="B31" s="53" t="s">
        <v>33</v>
      </c>
      <c r="C31" s="48">
        <v>-12.962</v>
      </c>
      <c r="D31" s="48">
        <v>-11.27018851144312</v>
      </c>
      <c r="E31" s="48">
        <v>-11.333108074174911</v>
      </c>
      <c r="F31" s="48">
        <v>-18.455959396895583</v>
      </c>
      <c r="G31" s="184">
        <v>-54.021255982513608</v>
      </c>
      <c r="H31" s="48">
        <v>-12.015000000000001</v>
      </c>
      <c r="I31" s="48">
        <v>-12.042999999999999</v>
      </c>
      <c r="J31" s="48">
        <v>-12.577</v>
      </c>
      <c r="K31" s="48">
        <v>-15</v>
      </c>
      <c r="L31" s="184">
        <v>-51.634999999999998</v>
      </c>
      <c r="M31" s="48">
        <v>-14.971</v>
      </c>
      <c r="N31" s="48">
        <v>-15.052</v>
      </c>
      <c r="O31" s="48">
        <v>-14.45</v>
      </c>
      <c r="P31" s="48">
        <v>-15.814</v>
      </c>
      <c r="Q31" s="184">
        <v>-60.286999999999999</v>
      </c>
      <c r="R31" s="48">
        <v>-15.124000000000001</v>
      </c>
      <c r="S31" s="48">
        <v>-15.61</v>
      </c>
      <c r="T31" s="48">
        <v>-14.962999999999999</v>
      </c>
      <c r="U31" s="48">
        <v>-15.4</v>
      </c>
      <c r="V31" s="184">
        <v>-61.097000000000001</v>
      </c>
      <c r="W31" s="48">
        <v>-15.3</v>
      </c>
      <c r="X31" s="48">
        <v>-14.266</v>
      </c>
      <c r="Y31" s="48">
        <v>-13.265000000000001</v>
      </c>
      <c r="Z31" s="48">
        <v>-14.366</v>
      </c>
      <c r="AA31" s="184">
        <v>-57.197000000000003</v>
      </c>
      <c r="AB31" s="48">
        <v>-17.388999999999999</v>
      </c>
      <c r="AC31" s="48">
        <v>-16.457999999999998</v>
      </c>
      <c r="AD31" s="48">
        <v>-18.498999999999999</v>
      </c>
      <c r="AE31" s="48">
        <v>-19.812000000000001</v>
      </c>
      <c r="AF31" s="184">
        <v>-72.157999999999987</v>
      </c>
      <c r="AG31" s="48">
        <v>-20.614999999999998</v>
      </c>
    </row>
    <row r="32" spans="1:33" ht="18" customHeight="1" x14ac:dyDescent="0.25">
      <c r="A32" s="43">
        <v>40</v>
      </c>
      <c r="B32" s="53" t="s">
        <v>64</v>
      </c>
      <c r="C32" s="48">
        <v>22.312999999999999</v>
      </c>
      <c r="D32" s="48">
        <v>20.754000000000001</v>
      </c>
      <c r="E32" s="48">
        <v>20.234999999999999</v>
      </c>
      <c r="F32" s="48">
        <v>19.347999999999999</v>
      </c>
      <c r="G32" s="184">
        <v>82.65</v>
      </c>
      <c r="H32" s="48">
        <v>20.134</v>
      </c>
      <c r="I32" s="48">
        <v>20.123999999999999</v>
      </c>
      <c r="J32" s="48">
        <v>20.228999999999999</v>
      </c>
      <c r="K32" s="48">
        <v>18.373999999999999</v>
      </c>
      <c r="L32" s="184">
        <v>78.86099999999999</v>
      </c>
      <c r="M32" s="48">
        <v>19.341000000000001</v>
      </c>
      <c r="N32" s="48">
        <v>21.436</v>
      </c>
      <c r="O32" s="48">
        <v>19.41</v>
      </c>
      <c r="P32" s="48">
        <v>17.716999999999999</v>
      </c>
      <c r="Q32" s="184">
        <v>77.903999999999996</v>
      </c>
      <c r="R32" s="48">
        <v>18.946000000000002</v>
      </c>
      <c r="S32" s="48">
        <v>19.625</v>
      </c>
      <c r="T32" s="48">
        <v>21.141999999999999</v>
      </c>
      <c r="U32" s="48">
        <v>20.757999999999999</v>
      </c>
      <c r="V32" s="184">
        <v>80.470999999999989</v>
      </c>
      <c r="W32" s="48">
        <v>20.053999999999998</v>
      </c>
      <c r="X32" s="48">
        <v>19.425999999999998</v>
      </c>
      <c r="Y32" s="48">
        <v>18.891999999999999</v>
      </c>
      <c r="Z32" s="48">
        <v>28.085999999999999</v>
      </c>
      <c r="AA32" s="184">
        <v>86.457999999999998</v>
      </c>
      <c r="AB32" s="48">
        <v>22.942</v>
      </c>
      <c r="AC32" s="48">
        <v>24.044</v>
      </c>
      <c r="AD32" s="48">
        <v>24.446000000000002</v>
      </c>
      <c r="AE32" s="48">
        <v>24.064</v>
      </c>
      <c r="AF32" s="184">
        <v>95.496000000000009</v>
      </c>
      <c r="AG32" s="48">
        <v>31.923999999999999</v>
      </c>
    </row>
    <row r="33" spans="1:33" ht="18" customHeight="1" x14ac:dyDescent="0.25">
      <c r="A33" s="43">
        <v>43</v>
      </c>
      <c r="B33" s="54" t="s">
        <v>140</v>
      </c>
      <c r="C33" s="55">
        <v>61.991</v>
      </c>
      <c r="D33" s="55">
        <v>38.98300000000004</v>
      </c>
      <c r="E33" s="55">
        <v>85.918000000000006</v>
      </c>
      <c r="F33" s="55">
        <v>83.395000000000024</v>
      </c>
      <c r="G33" s="56">
        <v>270.28700000000009</v>
      </c>
      <c r="H33" s="55">
        <v>83.117999999999995</v>
      </c>
      <c r="I33" s="55">
        <v>91.317999999999998</v>
      </c>
      <c r="J33" s="55">
        <v>64.56</v>
      </c>
      <c r="K33" s="55">
        <v>31.928000000000001</v>
      </c>
      <c r="L33" s="56">
        <v>270.92399999999998</v>
      </c>
      <c r="M33" s="55">
        <v>81.544688503531376</v>
      </c>
      <c r="N33" s="55">
        <v>139.93799999999999</v>
      </c>
      <c r="O33" s="55">
        <v>57.988999999999997</v>
      </c>
      <c r="P33" s="55">
        <v>46.635844157699495</v>
      </c>
      <c r="Q33" s="56">
        <v>326.10753266123083</v>
      </c>
      <c r="R33" s="55">
        <v>89.378</v>
      </c>
      <c r="S33" s="55">
        <v>51.628999999999998</v>
      </c>
      <c r="T33" s="55">
        <v>49.813000000000002</v>
      </c>
      <c r="U33" s="55">
        <v>59.460999999999999</v>
      </c>
      <c r="V33" s="56">
        <v>250.28100000000001</v>
      </c>
      <c r="W33" s="55">
        <v>50.694000000000003</v>
      </c>
      <c r="X33" s="55">
        <v>68.596999999999994</v>
      </c>
      <c r="Y33" s="55">
        <v>54.668999999999997</v>
      </c>
      <c r="Z33" s="55">
        <v>75.596000000000004</v>
      </c>
      <c r="AA33" s="56">
        <v>249.55599999999998</v>
      </c>
      <c r="AB33" s="55">
        <v>31.346</v>
      </c>
      <c r="AC33" s="55">
        <v>25.285</v>
      </c>
      <c r="AD33" s="55">
        <v>22.619</v>
      </c>
      <c r="AE33" s="55">
        <v>34.081000000000003</v>
      </c>
      <c r="AF33" s="56">
        <v>113.331</v>
      </c>
      <c r="AG33" s="55">
        <v>51.118000000000002</v>
      </c>
    </row>
    <row r="34" spans="1:33" ht="18" customHeight="1" x14ac:dyDescent="0.25">
      <c r="A34" s="43">
        <v>44</v>
      </c>
      <c r="B34" s="57" t="s">
        <v>65</v>
      </c>
      <c r="C34" s="58">
        <v>0.16431598841139033</v>
      </c>
      <c r="D34" s="58">
        <v>0.14232379615476839</v>
      </c>
      <c r="E34" s="58">
        <v>0.2056961723590823</v>
      </c>
      <c r="F34" s="58">
        <v>0.17427186284203447</v>
      </c>
      <c r="G34" s="185">
        <v>0.17467190433036686</v>
      </c>
      <c r="H34" s="58">
        <v>0.17748841023188078</v>
      </c>
      <c r="I34" s="58">
        <v>0.1754394728247296</v>
      </c>
      <c r="J34" s="58">
        <v>0.12373647351050496</v>
      </c>
      <c r="K34" s="58">
        <v>6.2454276224419139E-2</v>
      </c>
      <c r="L34" s="185">
        <v>0.13400224652745318</v>
      </c>
      <c r="M34" s="58">
        <v>0.14516782797254071</v>
      </c>
      <c r="N34" s="58">
        <v>0.20477692838997433</v>
      </c>
      <c r="O34" s="58">
        <v>9.4209408756313631E-2</v>
      </c>
      <c r="P34" s="58">
        <v>7.6913812500432083E-2</v>
      </c>
      <c r="Q34" s="185">
        <v>0.13218966149982178</v>
      </c>
      <c r="R34" s="58">
        <v>0.16449706537883207</v>
      </c>
      <c r="S34" s="58">
        <v>0.11100766726726209</v>
      </c>
      <c r="T34" s="58">
        <v>0.10288604729457594</v>
      </c>
      <c r="U34" s="58">
        <v>0.13095146332385607</v>
      </c>
      <c r="V34" s="185">
        <v>0.12856938110949981</v>
      </c>
      <c r="W34" s="58">
        <v>0.1211743108739925</v>
      </c>
      <c r="X34" s="58">
        <v>0.13512736212368043</v>
      </c>
      <c r="Y34" s="58">
        <v>0.10425713288593676</v>
      </c>
      <c r="Z34" s="58">
        <v>0.13820842421261822</v>
      </c>
      <c r="AA34" s="185">
        <v>0.12494411319849739</v>
      </c>
      <c r="AB34" s="58">
        <v>6.9110575598097732E-2</v>
      </c>
      <c r="AC34" s="58">
        <v>5.1655699491921205E-2</v>
      </c>
      <c r="AD34" s="58">
        <v>4.1827548967394518E-2</v>
      </c>
      <c r="AE34" s="58">
        <v>5.9452349677016444E-2</v>
      </c>
      <c r="AF34" s="185">
        <v>5.5093382775801128E-2</v>
      </c>
      <c r="AG34" s="58">
        <v>8.3997876965901649E-2</v>
      </c>
    </row>
    <row r="35" spans="1:33" ht="12" customHeight="1" x14ac:dyDescent="0.25">
      <c r="A35" s="43"/>
    </row>
    <row r="36" spans="1:33" ht="21.95" customHeight="1" x14ac:dyDescent="0.25">
      <c r="A36" s="43"/>
      <c r="B36" s="314" t="s">
        <v>59</v>
      </c>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row>
    <row r="37" spans="1:33" ht="18.95" customHeight="1" x14ac:dyDescent="0.25">
      <c r="A37" s="43"/>
      <c r="B37" s="212" t="s">
        <v>10</v>
      </c>
      <c r="C37" s="124" t="str">
        <f t="shared" ref="C37:AG37" si="2">C$6</f>
        <v>1Q20</v>
      </c>
      <c r="D37" s="124" t="str">
        <f t="shared" si="2"/>
        <v>2Q20</v>
      </c>
      <c r="E37" s="124" t="str">
        <f t="shared" si="2"/>
        <v>3Q20</v>
      </c>
      <c r="F37" s="124" t="str">
        <f t="shared" si="2"/>
        <v>4Q20</v>
      </c>
      <c r="G37" s="124">
        <f t="shared" si="2"/>
        <v>2020</v>
      </c>
      <c r="H37" s="124" t="str">
        <f t="shared" si="2"/>
        <v>1Q21</v>
      </c>
      <c r="I37" s="124" t="str">
        <f t="shared" si="2"/>
        <v>2Q21</v>
      </c>
      <c r="J37" s="124" t="str">
        <f t="shared" si="2"/>
        <v>3Q21</v>
      </c>
      <c r="K37" s="124" t="str">
        <f t="shared" si="2"/>
        <v>4Q21</v>
      </c>
      <c r="L37" s="124">
        <f t="shared" si="2"/>
        <v>2021</v>
      </c>
      <c r="M37" s="124" t="str">
        <f t="shared" si="2"/>
        <v>1Q22</v>
      </c>
      <c r="N37" s="124" t="str">
        <f t="shared" si="2"/>
        <v>2Q22</v>
      </c>
      <c r="O37" s="124" t="str">
        <f t="shared" si="2"/>
        <v>3Q22</v>
      </c>
      <c r="P37" s="124" t="str">
        <f t="shared" si="2"/>
        <v>4Q22</v>
      </c>
      <c r="Q37" s="124">
        <f t="shared" si="2"/>
        <v>2022</v>
      </c>
      <c r="R37" s="124" t="str">
        <f t="shared" si="2"/>
        <v>1Q23</v>
      </c>
      <c r="S37" s="124" t="str">
        <f t="shared" si="2"/>
        <v>2Q23</v>
      </c>
      <c r="T37" s="124" t="str">
        <f t="shared" si="2"/>
        <v>3Q23</v>
      </c>
      <c r="U37" s="124" t="str">
        <f t="shared" si="2"/>
        <v>4Q23</v>
      </c>
      <c r="V37" s="124">
        <f t="shared" si="2"/>
        <v>2023</v>
      </c>
      <c r="W37" s="124" t="str">
        <f t="shared" si="2"/>
        <v>1Q24</v>
      </c>
      <c r="X37" s="124" t="str">
        <f t="shared" si="2"/>
        <v>2Q24</v>
      </c>
      <c r="Y37" s="124" t="str">
        <f t="shared" si="2"/>
        <v>3Q24</v>
      </c>
      <c r="Z37" s="124" t="str">
        <f t="shared" si="2"/>
        <v>4Q24</v>
      </c>
      <c r="AA37" s="124">
        <f t="shared" si="2"/>
        <v>2024</v>
      </c>
      <c r="AB37" s="124" t="str">
        <f t="shared" si="2"/>
        <v>1Q25</v>
      </c>
      <c r="AC37" s="124" t="str">
        <f t="shared" si="2"/>
        <v>2Q25</v>
      </c>
      <c r="AD37" s="124" t="str">
        <f t="shared" si="2"/>
        <v>3Q25</v>
      </c>
      <c r="AE37" s="124" t="str">
        <f t="shared" si="2"/>
        <v>4Q25</v>
      </c>
      <c r="AF37" s="124">
        <f t="shared" si="2"/>
        <v>2025</v>
      </c>
      <c r="AG37" s="124" t="str">
        <f t="shared" si="2"/>
        <v>1Q26</v>
      </c>
    </row>
    <row r="38" spans="1:33" ht="18" customHeight="1" x14ac:dyDescent="0.25">
      <c r="A38" s="94">
        <v>47</v>
      </c>
      <c r="B38" s="47" t="s">
        <v>61</v>
      </c>
      <c r="C38" s="48">
        <v>-87.71</v>
      </c>
      <c r="D38" s="48">
        <v>-51.97</v>
      </c>
      <c r="E38" s="48">
        <v>-99.442999999999998</v>
      </c>
      <c r="F38" s="48">
        <v>-136.279</v>
      </c>
      <c r="G38" s="182">
        <v>-375.40199999999999</v>
      </c>
      <c r="H38" s="48">
        <v>-129.315</v>
      </c>
      <c r="I38" s="48">
        <v>-162.642</v>
      </c>
      <c r="J38" s="48">
        <v>-156.63499999999999</v>
      </c>
      <c r="K38" s="48">
        <v>-187.62</v>
      </c>
      <c r="L38" s="182">
        <v>-636.21199999999999</v>
      </c>
      <c r="M38" s="48">
        <v>-187.04900000000001</v>
      </c>
      <c r="N38" s="48">
        <v>-207.239</v>
      </c>
      <c r="O38" s="48">
        <v>-151.999</v>
      </c>
      <c r="P38" s="48">
        <v>-137.29599999999999</v>
      </c>
      <c r="Q38" s="182">
        <v>-683.58300000000008</v>
      </c>
      <c r="R38" s="48">
        <v>-138.12100000000001</v>
      </c>
      <c r="S38" s="48">
        <v>-108.541</v>
      </c>
      <c r="T38" s="48">
        <v>-109.959</v>
      </c>
      <c r="U38" s="48">
        <v>-111.629</v>
      </c>
      <c r="V38" s="182">
        <v>-468.25</v>
      </c>
      <c r="W38" s="48">
        <v>-137.42500000000001</v>
      </c>
      <c r="X38" s="48">
        <v>-155.965</v>
      </c>
      <c r="Y38" s="48">
        <v>-153.47999999999999</v>
      </c>
      <c r="Z38" s="48">
        <v>-157.16399999999999</v>
      </c>
      <c r="AA38" s="182">
        <v>-604.03399999999999</v>
      </c>
      <c r="AB38" s="48">
        <v>-142.40199999999999</v>
      </c>
      <c r="AC38" s="48">
        <v>-151.05099999999999</v>
      </c>
      <c r="AD38" s="48">
        <v>-169.55600000000001</v>
      </c>
      <c r="AE38" s="48">
        <v>-206.28899999999999</v>
      </c>
      <c r="AF38" s="182">
        <v>-669.298</v>
      </c>
      <c r="AG38" s="48">
        <v>-181.97300000000001</v>
      </c>
    </row>
    <row r="39" spans="1:33" ht="18" customHeight="1" x14ac:dyDescent="0.25">
      <c r="A39" s="94">
        <v>48</v>
      </c>
      <c r="B39" s="49" t="s">
        <v>62</v>
      </c>
      <c r="C39" s="50">
        <v>87.71</v>
      </c>
      <c r="D39" s="50">
        <v>51.97</v>
      </c>
      <c r="E39" s="50">
        <v>99.442999999999998</v>
      </c>
      <c r="F39" s="50">
        <v>136.279</v>
      </c>
      <c r="G39" s="183">
        <v>375.40199999999999</v>
      </c>
      <c r="H39" s="50">
        <v>129.315</v>
      </c>
      <c r="I39" s="50">
        <v>162.642</v>
      </c>
      <c r="J39" s="50">
        <v>156.63499999999999</v>
      </c>
      <c r="K39" s="50">
        <v>187.62</v>
      </c>
      <c r="L39" s="183">
        <v>636.21199999999999</v>
      </c>
      <c r="M39" s="50">
        <v>187.04900000000001</v>
      </c>
      <c r="N39" s="50">
        <v>207.239</v>
      </c>
      <c r="O39" s="50">
        <v>151.999</v>
      </c>
      <c r="P39" s="50">
        <v>137.29599999999999</v>
      </c>
      <c r="Q39" s="183">
        <v>683.58300000000008</v>
      </c>
      <c r="R39" s="50">
        <v>138.12100000000001</v>
      </c>
      <c r="S39" s="50">
        <v>108.541</v>
      </c>
      <c r="T39" s="50">
        <v>109.959</v>
      </c>
      <c r="U39" s="50">
        <v>111.629</v>
      </c>
      <c r="V39" s="183">
        <v>468.25</v>
      </c>
      <c r="W39" s="50">
        <v>137.42500000000001</v>
      </c>
      <c r="X39" s="50">
        <v>155.965</v>
      </c>
      <c r="Y39" s="50">
        <v>153.47999999999999</v>
      </c>
      <c r="Z39" s="50">
        <v>157.16399999999999</v>
      </c>
      <c r="AA39" s="183">
        <v>604.03399999999999</v>
      </c>
      <c r="AB39" s="50">
        <v>142.40199999999999</v>
      </c>
      <c r="AC39" s="50">
        <v>151.05099999999999</v>
      </c>
      <c r="AD39" s="50">
        <v>169.55600000000001</v>
      </c>
      <c r="AE39" s="50">
        <v>206.28899999999999</v>
      </c>
      <c r="AF39" s="183">
        <v>669.298</v>
      </c>
      <c r="AG39" s="50">
        <v>181.97300000000001</v>
      </c>
    </row>
    <row r="40" spans="1:33" ht="18" customHeight="1" x14ac:dyDescent="0.25">
      <c r="A40" s="94">
        <v>49</v>
      </c>
      <c r="B40" s="51" t="s">
        <v>63</v>
      </c>
      <c r="C40" s="52">
        <v>0</v>
      </c>
      <c r="D40" s="52">
        <v>0</v>
      </c>
      <c r="E40" s="52">
        <v>0</v>
      </c>
      <c r="F40" s="52">
        <v>0</v>
      </c>
      <c r="G40" s="184">
        <v>0</v>
      </c>
      <c r="H40" s="52">
        <v>0</v>
      </c>
      <c r="I40" s="52">
        <v>0</v>
      </c>
      <c r="J40" s="52">
        <v>0</v>
      </c>
      <c r="K40" s="52">
        <v>0</v>
      </c>
      <c r="L40" s="184">
        <v>0</v>
      </c>
      <c r="M40" s="52">
        <v>0</v>
      </c>
      <c r="N40" s="52">
        <v>0</v>
      </c>
      <c r="O40" s="52">
        <v>0</v>
      </c>
      <c r="P40" s="52">
        <v>0</v>
      </c>
      <c r="Q40" s="184">
        <v>0</v>
      </c>
      <c r="R40" s="52">
        <v>0</v>
      </c>
      <c r="S40" s="52">
        <v>0</v>
      </c>
      <c r="T40" s="52">
        <v>0</v>
      </c>
      <c r="U40" s="52">
        <v>0</v>
      </c>
      <c r="V40" s="184">
        <v>0</v>
      </c>
      <c r="W40" s="52">
        <v>0</v>
      </c>
      <c r="X40" s="52">
        <v>0</v>
      </c>
      <c r="Y40" s="52">
        <v>0</v>
      </c>
      <c r="Z40" s="52">
        <v>0</v>
      </c>
      <c r="AA40" s="184">
        <v>0</v>
      </c>
      <c r="AB40" s="52">
        <v>0</v>
      </c>
      <c r="AC40" s="52">
        <v>0</v>
      </c>
      <c r="AD40" s="52">
        <v>0</v>
      </c>
      <c r="AE40" s="52">
        <v>0</v>
      </c>
      <c r="AF40" s="184">
        <v>0</v>
      </c>
      <c r="AG40" s="52">
        <v>0</v>
      </c>
    </row>
    <row r="41" spans="1:33" ht="12" customHeight="1" x14ac:dyDescent="0.25">
      <c r="A41" s="43"/>
    </row>
    <row r="42" spans="1:33" ht="21.95" customHeight="1" x14ac:dyDescent="0.25">
      <c r="A42" s="43"/>
      <c r="B42" s="314" t="s">
        <v>60</v>
      </c>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row>
    <row r="43" spans="1:33" ht="18.95" customHeight="1" x14ac:dyDescent="0.25">
      <c r="A43" s="43"/>
      <c r="B43" s="212" t="s">
        <v>10</v>
      </c>
      <c r="C43" s="124" t="str">
        <f t="shared" ref="C43:AG43" si="3">C$6</f>
        <v>1Q20</v>
      </c>
      <c r="D43" s="124" t="str">
        <f t="shared" si="3"/>
        <v>2Q20</v>
      </c>
      <c r="E43" s="124" t="str">
        <f t="shared" si="3"/>
        <v>3Q20</v>
      </c>
      <c r="F43" s="124" t="str">
        <f t="shared" si="3"/>
        <v>4Q20</v>
      </c>
      <c r="G43" s="124">
        <f t="shared" si="3"/>
        <v>2020</v>
      </c>
      <c r="H43" s="124" t="str">
        <f t="shared" si="3"/>
        <v>1Q21</v>
      </c>
      <c r="I43" s="124" t="str">
        <f t="shared" si="3"/>
        <v>2Q21</v>
      </c>
      <c r="J43" s="124" t="str">
        <f t="shared" si="3"/>
        <v>3Q21</v>
      </c>
      <c r="K43" s="124" t="str">
        <f t="shared" si="3"/>
        <v>4Q21</v>
      </c>
      <c r="L43" s="124">
        <f t="shared" si="3"/>
        <v>2021</v>
      </c>
      <c r="M43" s="124" t="str">
        <f t="shared" si="3"/>
        <v>1Q22</v>
      </c>
      <c r="N43" s="124" t="str">
        <f t="shared" si="3"/>
        <v>2Q22</v>
      </c>
      <c r="O43" s="124" t="str">
        <f t="shared" si="3"/>
        <v>3Q22</v>
      </c>
      <c r="P43" s="124" t="str">
        <f t="shared" si="3"/>
        <v>4Q22</v>
      </c>
      <c r="Q43" s="124">
        <f t="shared" si="3"/>
        <v>2022</v>
      </c>
      <c r="R43" s="124" t="str">
        <f t="shared" si="3"/>
        <v>1Q23</v>
      </c>
      <c r="S43" s="124" t="str">
        <f t="shared" si="3"/>
        <v>2Q23</v>
      </c>
      <c r="T43" s="124" t="str">
        <f t="shared" si="3"/>
        <v>3Q23</v>
      </c>
      <c r="U43" s="124" t="str">
        <f t="shared" si="3"/>
        <v>4Q23</v>
      </c>
      <c r="V43" s="124">
        <f t="shared" si="3"/>
        <v>2023</v>
      </c>
      <c r="W43" s="124" t="str">
        <f t="shared" si="3"/>
        <v>1Q24</v>
      </c>
      <c r="X43" s="124" t="str">
        <f t="shared" si="3"/>
        <v>2Q24</v>
      </c>
      <c r="Y43" s="124" t="str">
        <f t="shared" si="3"/>
        <v>3Q24</v>
      </c>
      <c r="Z43" s="124" t="str">
        <f t="shared" si="3"/>
        <v>4Q24</v>
      </c>
      <c r="AA43" s="124">
        <f t="shared" si="3"/>
        <v>2024</v>
      </c>
      <c r="AB43" s="124" t="str">
        <f t="shared" si="3"/>
        <v>1Q25</v>
      </c>
      <c r="AC43" s="124" t="str">
        <f t="shared" si="3"/>
        <v>2Q25</v>
      </c>
      <c r="AD43" s="124" t="str">
        <f t="shared" si="3"/>
        <v>3Q25</v>
      </c>
      <c r="AE43" s="124" t="str">
        <f t="shared" si="3"/>
        <v>4Q25</v>
      </c>
      <c r="AF43" s="124">
        <f t="shared" si="3"/>
        <v>2025</v>
      </c>
      <c r="AG43" s="124" t="str">
        <f t="shared" si="3"/>
        <v>1Q26</v>
      </c>
    </row>
    <row r="44" spans="1:33" ht="18" customHeight="1" x14ac:dyDescent="0.25">
      <c r="A44" s="94">
        <v>52</v>
      </c>
      <c r="B44" s="47" t="s">
        <v>61</v>
      </c>
      <c r="C44" s="48">
        <v>-9.9499999999999993</v>
      </c>
      <c r="D44" s="48">
        <v>4.0514009306749212</v>
      </c>
      <c r="E44" s="48">
        <v>13.540277192102513</v>
      </c>
      <c r="F44" s="48">
        <v>22.829066638698336</v>
      </c>
      <c r="G44" s="182">
        <v>30.470744761475771</v>
      </c>
      <c r="H44" s="48">
        <v>8.6989999999999998</v>
      </c>
      <c r="I44" s="48">
        <v>17.420999999999999</v>
      </c>
      <c r="J44" s="48">
        <v>13.797000000000001</v>
      </c>
      <c r="K44" s="48">
        <v>31.033999999999999</v>
      </c>
      <c r="L44" s="182">
        <v>70.950999999999993</v>
      </c>
      <c r="M44" s="48">
        <v>25.506</v>
      </c>
      <c r="N44" s="48">
        <v>-16.265999999999998</v>
      </c>
      <c r="O44" s="48">
        <v>-2.2010000000000001</v>
      </c>
      <c r="P44" s="48">
        <v>-4.46</v>
      </c>
      <c r="Q44" s="182">
        <v>2.5790000000000015</v>
      </c>
      <c r="R44" s="48">
        <v>-5.6210000000000004</v>
      </c>
      <c r="S44" s="48">
        <v>1.9119999999999999</v>
      </c>
      <c r="T44" s="48">
        <v>2.57</v>
      </c>
      <c r="U44" s="48">
        <v>5.6849999999999996</v>
      </c>
      <c r="V44" s="182">
        <v>4.5459999999999994</v>
      </c>
      <c r="W44" s="48">
        <v>4.9169999999999998</v>
      </c>
      <c r="X44" s="48">
        <v>7.2789999999999999</v>
      </c>
      <c r="Y44" s="48">
        <v>13.875999999999999</v>
      </c>
      <c r="Z44" s="48">
        <v>-2.5640000000000001</v>
      </c>
      <c r="AA44" s="182">
        <v>23.507999999999999</v>
      </c>
      <c r="AB44" s="48">
        <v>2.722</v>
      </c>
      <c r="AC44" s="48">
        <v>16.657</v>
      </c>
      <c r="AD44" s="48">
        <v>20.715</v>
      </c>
      <c r="AE44" s="48">
        <v>4.306</v>
      </c>
      <c r="AF44" s="182">
        <v>44.4</v>
      </c>
      <c r="AG44" s="48">
        <v>-180.64599999999999</v>
      </c>
    </row>
    <row r="45" spans="1:33" ht="18" customHeight="1" x14ac:dyDescent="0.25">
      <c r="A45" s="94">
        <v>53</v>
      </c>
      <c r="B45" s="49" t="s">
        <v>62</v>
      </c>
      <c r="C45" s="50">
        <v>11.151</v>
      </c>
      <c r="D45" s="50">
        <v>-3.2938324620381465</v>
      </c>
      <c r="E45" s="50">
        <v>-6.1882206170602005</v>
      </c>
      <c r="F45" s="50">
        <v>-15.652263961680234</v>
      </c>
      <c r="G45" s="183">
        <v>-13.98331704077858</v>
      </c>
      <c r="H45" s="50">
        <v>-5.5810000000000004</v>
      </c>
      <c r="I45" s="50">
        <v>-13.208</v>
      </c>
      <c r="J45" s="50">
        <v>-9.3610000000000007</v>
      </c>
      <c r="K45" s="50">
        <v>-27.724</v>
      </c>
      <c r="L45" s="183">
        <v>-55.874000000000002</v>
      </c>
      <c r="M45" s="50">
        <v>-15.714</v>
      </c>
      <c r="N45" s="50">
        <v>18.568000000000001</v>
      </c>
      <c r="O45" s="50">
        <v>2.1560000000000001</v>
      </c>
      <c r="P45" s="50">
        <v>12.371</v>
      </c>
      <c r="Q45" s="183">
        <v>17.381</v>
      </c>
      <c r="R45" s="50">
        <v>6.0679999999999996</v>
      </c>
      <c r="S45" s="50">
        <v>-2.819</v>
      </c>
      <c r="T45" s="50">
        <v>-7.7050000000000001</v>
      </c>
      <c r="U45" s="50">
        <v>14.298</v>
      </c>
      <c r="V45" s="183">
        <v>9.8419999999999987</v>
      </c>
      <c r="W45" s="50">
        <v>-5.4089999999999998</v>
      </c>
      <c r="X45" s="50">
        <v>-5.5490000000000004</v>
      </c>
      <c r="Y45" s="50">
        <v>-14.516999999999999</v>
      </c>
      <c r="Z45" s="50">
        <v>4.5460000000000003</v>
      </c>
      <c r="AA45" s="183">
        <v>-20.929000000000002</v>
      </c>
      <c r="AB45" s="50">
        <v>-3.5649999999999999</v>
      </c>
      <c r="AC45" s="50">
        <v>-18.838999999999999</v>
      </c>
      <c r="AD45" s="50">
        <v>-20.016999999999999</v>
      </c>
      <c r="AE45" s="50">
        <v>-2.7040000000000002</v>
      </c>
      <c r="AF45" s="183">
        <v>-45.125</v>
      </c>
      <c r="AG45" s="50">
        <v>179.864</v>
      </c>
    </row>
    <row r="46" spans="1:33" ht="18" customHeight="1" x14ac:dyDescent="0.25">
      <c r="A46" s="94">
        <v>54</v>
      </c>
      <c r="B46" s="47" t="s">
        <v>63</v>
      </c>
      <c r="C46" s="48">
        <v>1.2010000000000001</v>
      </c>
      <c r="D46" s="48">
        <v>0.75756846863677496</v>
      </c>
      <c r="E46" s="48">
        <v>7.3520565750423117</v>
      </c>
      <c r="F46" s="48">
        <v>7.1768026770181024</v>
      </c>
      <c r="G46" s="182">
        <v>16.487427720697191</v>
      </c>
      <c r="H46" s="48">
        <v>3.1179999999999999</v>
      </c>
      <c r="I46" s="48">
        <v>4.2130000000000001</v>
      </c>
      <c r="J46" s="48">
        <v>4.4359999999999999</v>
      </c>
      <c r="K46" s="48">
        <v>3.31</v>
      </c>
      <c r="L46" s="182">
        <v>15.077</v>
      </c>
      <c r="M46" s="48">
        <v>9.7919999999999998</v>
      </c>
      <c r="N46" s="48">
        <v>2.302</v>
      </c>
      <c r="O46" s="48">
        <v>-4.4999999999999998E-2</v>
      </c>
      <c r="P46" s="48">
        <v>7.9109999999999996</v>
      </c>
      <c r="Q46" s="182">
        <v>19.96</v>
      </c>
      <c r="R46" s="48">
        <v>0.44700000000000001</v>
      </c>
      <c r="S46" s="48">
        <v>-0.90700000000000003</v>
      </c>
      <c r="T46" s="48">
        <v>-5.1349999999999998</v>
      </c>
      <c r="U46" s="48">
        <v>19.983000000000001</v>
      </c>
      <c r="V46" s="182">
        <v>14.388000000000002</v>
      </c>
      <c r="W46" s="48">
        <v>-0.49199999999999999</v>
      </c>
      <c r="X46" s="48">
        <v>1.73</v>
      </c>
      <c r="Y46" s="48">
        <v>-0.64100000000000001</v>
      </c>
      <c r="Z46" s="48">
        <v>1.982</v>
      </c>
      <c r="AA46" s="182">
        <v>2.5789999999999997</v>
      </c>
      <c r="AB46" s="48">
        <v>-0.84299999999999997</v>
      </c>
      <c r="AC46" s="48">
        <v>-2.1819999999999999</v>
      </c>
      <c r="AD46" s="48">
        <v>0.69799999999999995</v>
      </c>
      <c r="AE46" s="48">
        <v>1.6020000000000001</v>
      </c>
      <c r="AF46" s="182">
        <v>-0.72499999999999987</v>
      </c>
      <c r="AG46" s="48">
        <v>-0.78200000000000003</v>
      </c>
    </row>
    <row r="47" spans="1:33" ht="18" customHeight="1" x14ac:dyDescent="0.25">
      <c r="A47" s="94">
        <v>55</v>
      </c>
      <c r="B47" s="53" t="s">
        <v>33</v>
      </c>
      <c r="C47" s="48">
        <v>-4.5330000000000004</v>
      </c>
      <c r="D47" s="48">
        <v>-1.5305997776975382</v>
      </c>
      <c r="E47" s="48">
        <v>-3.4295143945680722</v>
      </c>
      <c r="F47" s="48">
        <v>-5.6535259923963972</v>
      </c>
      <c r="G47" s="184">
        <v>-15.146640164662006</v>
      </c>
      <c r="H47" s="48">
        <v>-2.798</v>
      </c>
      <c r="I47" s="48">
        <v>-3.742</v>
      </c>
      <c r="J47" s="48">
        <v>-6.33</v>
      </c>
      <c r="K47" s="48">
        <v>-4.5590000000000002</v>
      </c>
      <c r="L47" s="184">
        <v>-17.429000000000002</v>
      </c>
      <c r="M47" s="48">
        <v>-5.9269999999999996</v>
      </c>
      <c r="N47" s="48">
        <v>-5.3159999999999998</v>
      </c>
      <c r="O47" s="48">
        <v>0.20399999999999999</v>
      </c>
      <c r="P47" s="48">
        <v>-9.625</v>
      </c>
      <c r="Q47" s="184">
        <v>-20.663999999999998</v>
      </c>
      <c r="R47" s="48">
        <v>1.4139999999999999</v>
      </c>
      <c r="S47" s="48">
        <v>-2.681</v>
      </c>
      <c r="T47" s="48">
        <v>-1.7330000000000001</v>
      </c>
      <c r="U47" s="48">
        <v>-0.81200000000000006</v>
      </c>
      <c r="V47" s="184">
        <v>-3.8120000000000003</v>
      </c>
      <c r="W47" s="48">
        <v>-1.0629999999999999</v>
      </c>
      <c r="X47" s="48">
        <v>3.5000000000000003E-2</v>
      </c>
      <c r="Y47" s="48">
        <v>-1.952</v>
      </c>
      <c r="Z47" s="48">
        <v>-0.84399999999999997</v>
      </c>
      <c r="AA47" s="184">
        <v>-3.8239999999999998</v>
      </c>
      <c r="AB47" s="48">
        <v>0.65100000000000002</v>
      </c>
      <c r="AC47" s="48">
        <v>-0.55900000000000005</v>
      </c>
      <c r="AD47" s="48">
        <v>-1.087</v>
      </c>
      <c r="AE47" s="48">
        <v>1.0660000000000001</v>
      </c>
      <c r="AF47" s="184">
        <v>7.1000000000000063E-2</v>
      </c>
      <c r="AG47" s="48">
        <v>1.17</v>
      </c>
    </row>
    <row r="48" spans="1:33" ht="18" customHeight="1" x14ac:dyDescent="0.25">
      <c r="A48" s="94">
        <v>60</v>
      </c>
      <c r="B48" s="53" t="s">
        <v>64</v>
      </c>
      <c r="C48" s="48">
        <v>-0.20300000000000001</v>
      </c>
      <c r="D48" s="48">
        <v>0.318</v>
      </c>
      <c r="E48" s="48">
        <v>0.18099999999999999</v>
      </c>
      <c r="F48" s="48">
        <v>0.995</v>
      </c>
      <c r="G48" s="184">
        <v>1.2909999999999999</v>
      </c>
      <c r="H48" s="48">
        <v>1.2689999999999999</v>
      </c>
      <c r="I48" s="48">
        <v>0.39500000000000002</v>
      </c>
      <c r="J48" s="48">
        <v>0.91</v>
      </c>
      <c r="K48" s="48">
        <v>2.3849999999999998</v>
      </c>
      <c r="L48" s="184">
        <v>4.9589999999999996</v>
      </c>
      <c r="M48" s="48">
        <v>1.351</v>
      </c>
      <c r="N48" s="48">
        <v>1.3839999999999999</v>
      </c>
      <c r="O48" s="48">
        <v>4.0460000000000003</v>
      </c>
      <c r="P48" s="48">
        <v>0.91500000000000004</v>
      </c>
      <c r="Q48" s="184">
        <v>7.6960000000000006</v>
      </c>
      <c r="R48" s="48">
        <v>0.32600000000000001</v>
      </c>
      <c r="S48" s="48">
        <v>0.112</v>
      </c>
      <c r="T48" s="48">
        <v>0.45500000000000002</v>
      </c>
      <c r="U48" s="48">
        <v>-4.2000000000000003E-2</v>
      </c>
      <c r="V48" s="184">
        <v>0.85099999999999998</v>
      </c>
      <c r="W48" s="48">
        <v>0.45300000000000001</v>
      </c>
      <c r="X48" s="48">
        <v>0.60599999999999998</v>
      </c>
      <c r="Y48" s="48">
        <v>0.31</v>
      </c>
      <c r="Z48" s="48">
        <v>-0.74</v>
      </c>
      <c r="AA48" s="184">
        <v>0.629</v>
      </c>
      <c r="AB48" s="48">
        <v>0.72699999999999998</v>
      </c>
      <c r="AC48" s="48">
        <v>3.2559999999999998</v>
      </c>
      <c r="AD48" s="48">
        <v>0.81</v>
      </c>
      <c r="AE48" s="48">
        <v>-0.96299999999999997</v>
      </c>
      <c r="AF48" s="184">
        <v>3.8299999999999992</v>
      </c>
      <c r="AG48" s="48">
        <v>2.1000000000000001E-2</v>
      </c>
    </row>
    <row r="49" spans="1:33" ht="18" customHeight="1" x14ac:dyDescent="0.25">
      <c r="A49" s="43">
        <v>62</v>
      </c>
      <c r="B49" s="54" t="s">
        <v>140</v>
      </c>
      <c r="C49" s="55">
        <v>-1.0669999999999999</v>
      </c>
      <c r="D49" s="55">
        <v>-2.2439999999999789</v>
      </c>
      <c r="E49" s="55">
        <v>-0.92900000000006544</v>
      </c>
      <c r="F49" s="55">
        <v>-2.4879999999999609</v>
      </c>
      <c r="G49" s="56">
        <v>-6.7280000000000051</v>
      </c>
      <c r="H49" s="55">
        <v>-0.92700000000000005</v>
      </c>
      <c r="I49" s="55">
        <v>-1.2689999999999999</v>
      </c>
      <c r="J49" s="55">
        <v>-1.4119999999999999</v>
      </c>
      <c r="K49" s="55">
        <v>-0.42499999999999999</v>
      </c>
      <c r="L49" s="56">
        <v>-4.0329999999999995</v>
      </c>
      <c r="M49" s="55">
        <v>-1.415</v>
      </c>
      <c r="N49" s="55">
        <v>0.191</v>
      </c>
      <c r="O49" s="55">
        <v>-0.99299999999999999</v>
      </c>
      <c r="P49" s="55">
        <v>-3.7269999999999999</v>
      </c>
      <c r="Q49" s="56">
        <v>-5.944</v>
      </c>
      <c r="R49" s="55">
        <v>2.3290000000000002</v>
      </c>
      <c r="S49" s="55">
        <v>0.93700000000000006</v>
      </c>
      <c r="T49" s="55">
        <v>-7.4660000000000002</v>
      </c>
      <c r="U49" s="55">
        <v>-0.66900000000000004</v>
      </c>
      <c r="V49" s="56">
        <v>-4.8689999999999998</v>
      </c>
      <c r="W49" s="55">
        <v>-0.23699999999999999</v>
      </c>
      <c r="X49" s="55">
        <v>1.31</v>
      </c>
      <c r="Y49" s="55">
        <v>0.107</v>
      </c>
      <c r="Z49" s="55">
        <v>-0.72699999999999998</v>
      </c>
      <c r="AA49" s="56">
        <v>0.45299999999999996</v>
      </c>
      <c r="AB49" s="55">
        <v>0.187</v>
      </c>
      <c r="AC49" s="55">
        <v>0.49</v>
      </c>
      <c r="AD49" s="55">
        <v>-0.53100000000000003</v>
      </c>
      <c r="AE49" s="55">
        <v>0.109</v>
      </c>
      <c r="AF49" s="56">
        <v>0.255</v>
      </c>
      <c r="AG49" s="55">
        <v>0.107</v>
      </c>
    </row>
    <row r="50" spans="1:33" ht="9.75" customHeight="1" x14ac:dyDescent="0.25"/>
    <row r="51" spans="1:33" ht="27" customHeight="1" x14ac:dyDescent="0.25">
      <c r="B51" s="311" t="s">
        <v>209</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row>
    <row r="52" spans="1:33" ht="27" customHeight="1" x14ac:dyDescent="0.25">
      <c r="B52" s="311" t="s">
        <v>265</v>
      </c>
      <c r="C52" s="311"/>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row>
  </sheetData>
  <mergeCells count="7">
    <mergeCell ref="B51:AA51"/>
    <mergeCell ref="B52:AA52"/>
    <mergeCell ref="B5:AG5"/>
    <mergeCell ref="B16:AG16"/>
    <mergeCell ref="B26:AG26"/>
    <mergeCell ref="B36:AG36"/>
    <mergeCell ref="B42:AG42"/>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AI135"/>
  <sheetViews>
    <sheetView showGridLines="0" zoomScale="85" zoomScaleNormal="85" workbookViewId="0"/>
  </sheetViews>
  <sheetFormatPr defaultColWidth="8.7109375" defaultRowHeight="12" customHeight="1" x14ac:dyDescent="0.25"/>
  <cols>
    <col min="1" max="1" width="1.5703125" style="43" customWidth="1"/>
    <col min="2" max="2" width="5.7109375" style="43" customWidth="1"/>
    <col min="3" max="3" width="27.7109375" style="14" customWidth="1"/>
    <col min="4" max="4" width="7.7109375" style="101" customWidth="1"/>
    <col min="5" max="35" width="9.7109375" style="14" customWidth="1"/>
    <col min="36" max="16384" width="8.7109375" style="14"/>
  </cols>
  <sheetData>
    <row r="1" spans="1:35" ht="15" customHeight="1" x14ac:dyDescent="0.25"/>
    <row r="2" spans="1:35" ht="15" customHeight="1" x14ac:dyDescent="0.25"/>
    <row r="3" spans="1:35" ht="15" customHeight="1" x14ac:dyDescent="0.25">
      <c r="C3" s="82" t="s">
        <v>144</v>
      </c>
      <c r="D3" s="102"/>
    </row>
    <row r="4" spans="1:35" ht="8.1" customHeight="1" x14ac:dyDescent="0.25">
      <c r="C4" s="82"/>
      <c r="D4" s="102"/>
    </row>
    <row r="5" spans="1:35" ht="20.100000000000001" customHeight="1" x14ac:dyDescent="0.25">
      <c r="B5" s="43">
        <v>1</v>
      </c>
      <c r="C5" s="106" t="s">
        <v>0</v>
      </c>
      <c r="D5" s="107"/>
      <c r="E5" s="108" t="s">
        <v>21</v>
      </c>
      <c r="F5" s="108" t="s">
        <v>28</v>
      </c>
      <c r="G5" s="108" t="s">
        <v>30</v>
      </c>
      <c r="H5" s="108" t="s">
        <v>31</v>
      </c>
      <c r="I5" s="109">
        <v>2020</v>
      </c>
      <c r="J5" s="108" t="s">
        <v>40</v>
      </c>
      <c r="K5" s="108" t="s">
        <v>47</v>
      </c>
      <c r="L5" s="108" t="s">
        <v>48</v>
      </c>
      <c r="M5" s="108" t="s">
        <v>49</v>
      </c>
      <c r="N5" s="109">
        <v>2021</v>
      </c>
      <c r="O5" s="108" t="s">
        <v>50</v>
      </c>
      <c r="P5" s="108" t="s">
        <v>182</v>
      </c>
      <c r="Q5" s="108" t="s">
        <v>185</v>
      </c>
      <c r="R5" s="108" t="s">
        <v>188</v>
      </c>
      <c r="S5" s="109">
        <v>2022</v>
      </c>
      <c r="T5" s="108" t="s">
        <v>194</v>
      </c>
      <c r="U5" s="108" t="s">
        <v>202</v>
      </c>
      <c r="V5" s="108" t="s">
        <v>205</v>
      </c>
      <c r="W5" s="108" t="s">
        <v>207</v>
      </c>
      <c r="X5" s="109">
        <v>2023</v>
      </c>
      <c r="Y5" s="108" t="s">
        <v>210</v>
      </c>
      <c r="Z5" s="108" t="s">
        <v>222</v>
      </c>
      <c r="AA5" s="108" t="s">
        <v>227</v>
      </c>
      <c r="AB5" s="108" t="s">
        <v>229</v>
      </c>
      <c r="AC5" s="109">
        <v>2024</v>
      </c>
      <c r="AD5" s="108" t="s">
        <v>238</v>
      </c>
      <c r="AE5" s="108" t="s">
        <v>244</v>
      </c>
      <c r="AF5" s="108" t="s">
        <v>247</v>
      </c>
      <c r="AG5" s="108" t="s">
        <v>251</v>
      </c>
      <c r="AH5" s="109">
        <v>2025</v>
      </c>
      <c r="AI5" s="108" t="s">
        <v>263</v>
      </c>
    </row>
    <row r="6" spans="1:35" ht="12" customHeight="1" x14ac:dyDescent="0.25">
      <c r="A6" s="43">
        <v>2</v>
      </c>
      <c r="B6" s="43">
        <v>2</v>
      </c>
      <c r="C6" s="2" t="s">
        <v>163</v>
      </c>
      <c r="D6" s="13" t="s">
        <v>148</v>
      </c>
      <c r="E6" s="3" t="s">
        <v>181</v>
      </c>
      <c r="F6" s="3" t="s">
        <v>181</v>
      </c>
      <c r="G6" s="3" t="s">
        <v>181</v>
      </c>
      <c r="H6" s="3" t="s">
        <v>181</v>
      </c>
      <c r="I6" s="159" t="s">
        <v>181</v>
      </c>
      <c r="J6" s="3">
        <v>2931.3791547102514</v>
      </c>
      <c r="K6" s="3">
        <v>3269.8120300102019</v>
      </c>
      <c r="L6" s="3">
        <v>3168.7017902642947</v>
      </c>
      <c r="M6" s="3">
        <v>3178.3428991104729</v>
      </c>
      <c r="N6" s="159">
        <v>12548.235874095222</v>
      </c>
      <c r="O6" s="3">
        <v>2707.1744350835875</v>
      </c>
      <c r="P6" s="3">
        <v>3164.2457031197487</v>
      </c>
      <c r="Q6" s="3">
        <v>3028.9027120000001</v>
      </c>
      <c r="R6" s="3">
        <v>3172.5908158087846</v>
      </c>
      <c r="S6" s="159">
        <v>12072.91366601212</v>
      </c>
      <c r="T6" s="3">
        <v>2938.2954873506415</v>
      </c>
      <c r="U6" s="3">
        <v>3214.4371477084683</v>
      </c>
      <c r="V6" s="3">
        <v>3284.3700392376836</v>
      </c>
      <c r="W6" s="3">
        <v>3522.2960544889215</v>
      </c>
      <c r="X6" s="159">
        <v>12959.398728785714</v>
      </c>
      <c r="Y6" s="3">
        <v>3262.9673008</v>
      </c>
      <c r="Z6" s="3">
        <v>3215.8790467499998</v>
      </c>
      <c r="AA6" s="3">
        <v>3425.5187388433851</v>
      </c>
      <c r="AB6" s="3">
        <v>3179.820805719919</v>
      </c>
      <c r="AC6" s="159">
        <v>13084.185892113303</v>
      </c>
      <c r="AD6" s="3">
        <v>2983.4259397191895</v>
      </c>
      <c r="AE6" s="3">
        <v>3320.7413562884049</v>
      </c>
      <c r="AF6" s="3">
        <v>3305.4724247262002</v>
      </c>
      <c r="AG6" s="3">
        <v>3307.6900172000001</v>
      </c>
      <c r="AH6" s="159">
        <v>12917.329737933795</v>
      </c>
      <c r="AI6" s="3">
        <v>2817.5280487999999</v>
      </c>
    </row>
    <row r="7" spans="1:35" ht="12" customHeight="1" x14ac:dyDescent="0.25">
      <c r="A7" s="43">
        <v>3</v>
      </c>
      <c r="B7" s="43">
        <v>3</v>
      </c>
      <c r="C7" s="2" t="s">
        <v>162</v>
      </c>
      <c r="D7" s="13" t="s">
        <v>148</v>
      </c>
      <c r="E7" s="3">
        <v>2806.6430852401945</v>
      </c>
      <c r="F7" s="3">
        <v>1856.0748479393608</v>
      </c>
      <c r="G7" s="3">
        <v>3040.8218004169926</v>
      </c>
      <c r="H7" s="3">
        <v>3150.1999438000144</v>
      </c>
      <c r="I7" s="160">
        <v>10853.739677396561</v>
      </c>
      <c r="J7" s="3">
        <v>2960.244320731656</v>
      </c>
      <c r="K7" s="3">
        <v>3207.3267737242813</v>
      </c>
      <c r="L7" s="3">
        <v>3045.7087057145322</v>
      </c>
      <c r="M7" s="3">
        <v>3117.1887196230709</v>
      </c>
      <c r="N7" s="160">
        <v>12330.46851979354</v>
      </c>
      <c r="O7" s="3">
        <v>2752.6159681439585</v>
      </c>
      <c r="P7" s="3">
        <v>3174.1795330346258</v>
      </c>
      <c r="Q7" s="3">
        <v>3135.0317083726209</v>
      </c>
      <c r="R7" s="3">
        <v>3281.1908712107183</v>
      </c>
      <c r="S7" s="160">
        <v>12343.018080761924</v>
      </c>
      <c r="T7" s="3">
        <v>3130.5297918131209</v>
      </c>
      <c r="U7" s="3">
        <v>3546.4385468258624</v>
      </c>
      <c r="V7" s="3">
        <v>3469.5326292898244</v>
      </c>
      <c r="W7" s="3">
        <v>3700.0293931698848</v>
      </c>
      <c r="X7" s="160">
        <v>13846.530361098694</v>
      </c>
      <c r="Y7" s="3">
        <v>3393.3809286414212</v>
      </c>
      <c r="Z7" s="3">
        <v>3280.6414910293452</v>
      </c>
      <c r="AA7" s="3">
        <v>3380.965182191655</v>
      </c>
      <c r="AB7" s="3">
        <v>3365.9783480716906</v>
      </c>
      <c r="AC7" s="160">
        <v>13420.965949934111</v>
      </c>
      <c r="AD7" s="3">
        <v>3048.3075549366122</v>
      </c>
      <c r="AE7" s="3">
        <v>3284.7540602972749</v>
      </c>
      <c r="AF7" s="3">
        <v>3382.1495582989037</v>
      </c>
      <c r="AG7" s="3">
        <v>3309.2992994754668</v>
      </c>
      <c r="AH7" s="160">
        <v>13024.510473008257</v>
      </c>
      <c r="AI7" s="3">
        <v>2905.5850012849328</v>
      </c>
    </row>
    <row r="8" spans="1:35" ht="12" customHeight="1" x14ac:dyDescent="0.25">
      <c r="B8" s="43">
        <v>4</v>
      </c>
      <c r="C8" s="4"/>
      <c r="D8" s="103"/>
      <c r="E8" s="5"/>
      <c r="F8" s="5"/>
      <c r="G8" s="5"/>
      <c r="H8" s="5"/>
      <c r="I8" s="161"/>
      <c r="J8" s="5"/>
      <c r="K8" s="5"/>
      <c r="L8" s="5"/>
      <c r="M8" s="5"/>
      <c r="N8" s="161"/>
      <c r="O8" s="5"/>
      <c r="P8" s="5"/>
      <c r="Q8" s="5"/>
      <c r="R8" s="5"/>
      <c r="S8" s="161"/>
      <c r="T8" s="5"/>
      <c r="U8" s="5"/>
      <c r="V8" s="5"/>
      <c r="W8" s="5"/>
      <c r="X8" s="161"/>
      <c r="Y8" s="5"/>
      <c r="Z8" s="5"/>
      <c r="AA8" s="5"/>
      <c r="AB8" s="5"/>
      <c r="AC8" s="161"/>
      <c r="AD8" s="5"/>
      <c r="AE8" s="5"/>
      <c r="AF8" s="5"/>
      <c r="AG8" s="5"/>
      <c r="AH8" s="161"/>
      <c r="AI8" s="5"/>
    </row>
    <row r="9" spans="1:35" ht="12" customHeight="1" x14ac:dyDescent="0.25">
      <c r="A9" s="43">
        <v>7</v>
      </c>
      <c r="B9" s="43">
        <v>5</v>
      </c>
      <c r="C9" s="8" t="s">
        <v>161</v>
      </c>
      <c r="D9" s="104" t="s">
        <v>149</v>
      </c>
      <c r="E9" s="9">
        <v>3.12143537003633</v>
      </c>
      <c r="F9" s="9">
        <v>3.8568873952473233</v>
      </c>
      <c r="G9" s="9">
        <v>3.0698240981864853</v>
      </c>
      <c r="H9" s="9">
        <v>3.2873114590675288</v>
      </c>
      <c r="I9" s="162">
        <v>3.2808878926742153</v>
      </c>
      <c r="J9" s="9">
        <v>2.9950084975947435</v>
      </c>
      <c r="K9" s="9">
        <v>2.9036783354328217</v>
      </c>
      <c r="L9" s="9">
        <v>3.0152847782125272</v>
      </c>
      <c r="M9" s="9">
        <v>2.9936170730801241</v>
      </c>
      <c r="N9" s="162">
        <v>2.9759088695168199</v>
      </c>
      <c r="O9" s="9">
        <v>2.7891576325856806</v>
      </c>
      <c r="P9" s="9">
        <v>2.8759554019829197</v>
      </c>
      <c r="Q9" s="9">
        <v>2.7810059623630861</v>
      </c>
      <c r="R9" s="9">
        <v>2.6803637869283583</v>
      </c>
      <c r="S9" s="162">
        <v>2.7804873532419458</v>
      </c>
      <c r="T9" s="9">
        <v>2.8973821922967491</v>
      </c>
      <c r="U9" s="9">
        <v>2.7990120983418625</v>
      </c>
      <c r="V9" s="9">
        <v>2.9878337753514317</v>
      </c>
      <c r="W9" s="9">
        <v>2.9031359099688561</v>
      </c>
      <c r="X9" s="162">
        <v>2.8963891745939749</v>
      </c>
      <c r="Y9" s="9">
        <v>3.017024641191008</v>
      </c>
      <c r="Z9" s="9">
        <v>2.9891599134596492</v>
      </c>
      <c r="AA9" s="9">
        <v>2.8986371187475992</v>
      </c>
      <c r="AB9" s="9">
        <v>2.6803912330878541</v>
      </c>
      <c r="AC9" s="162">
        <v>2.8959618918857233</v>
      </c>
      <c r="AD9" s="9">
        <v>2.6210905834233951</v>
      </c>
      <c r="AE9" s="9">
        <v>2.6377054198187864</v>
      </c>
      <c r="AF9" s="9">
        <v>2.854499712813352</v>
      </c>
      <c r="AG9" s="9">
        <v>3.2512132383831891</v>
      </c>
      <c r="AH9" s="162">
        <v>2.845994598195599</v>
      </c>
      <c r="AI9" s="9">
        <v>3.2790721377757799</v>
      </c>
    </row>
    <row r="10" spans="1:35" ht="12" customHeight="1" x14ac:dyDescent="0.25">
      <c r="A10" s="43">
        <v>8</v>
      </c>
      <c r="B10" s="43">
        <v>6</v>
      </c>
      <c r="C10" s="8" t="s">
        <v>160</v>
      </c>
      <c r="D10" s="104" t="s">
        <v>149</v>
      </c>
      <c r="E10" s="9">
        <v>0.31826769955095796</v>
      </c>
      <c r="F10" s="9">
        <v>0.31973943289995427</v>
      </c>
      <c r="G10" s="9">
        <v>0.3268236322364747</v>
      </c>
      <c r="H10" s="9">
        <v>0.34401381478432208</v>
      </c>
      <c r="I10" s="162">
        <v>0.32838901514460117</v>
      </c>
      <c r="J10" s="9">
        <v>0.33779570993412117</v>
      </c>
      <c r="K10" s="9">
        <v>0.27791286427262735</v>
      </c>
      <c r="L10" s="9">
        <v>0.32963947337322991</v>
      </c>
      <c r="M10" s="9">
        <v>0.29433322244247778</v>
      </c>
      <c r="N10" s="162">
        <v>0.30921722161096288</v>
      </c>
      <c r="O10" s="9">
        <v>0.32123156380137191</v>
      </c>
      <c r="P10" s="9">
        <v>0.37310092655130261</v>
      </c>
      <c r="Q10" s="9">
        <v>0.30390349917818416</v>
      </c>
      <c r="R10" s="9">
        <v>0.35323188833418995</v>
      </c>
      <c r="S10" s="162">
        <v>0.33867606634669478</v>
      </c>
      <c r="T10" s="9">
        <v>0.27345117388777668</v>
      </c>
      <c r="U10" s="9">
        <v>0.34830323566074939</v>
      </c>
      <c r="V10" s="9">
        <v>0.36611844433956142</v>
      </c>
      <c r="W10" s="9">
        <v>0.35310269890090185</v>
      </c>
      <c r="X10" s="162">
        <v>0.33712657244951155</v>
      </c>
      <c r="Y10" s="9">
        <v>0.31316217985275513</v>
      </c>
      <c r="Z10" s="9">
        <v>0.38383548676805207</v>
      </c>
      <c r="AA10" s="9">
        <v>0.35615285060954216</v>
      </c>
      <c r="AB10" s="9">
        <v>0.34926729306548954</v>
      </c>
      <c r="AC10" s="162">
        <v>0.35032290100736962</v>
      </c>
      <c r="AD10" s="9">
        <v>0.33533493122065428</v>
      </c>
      <c r="AE10" s="9">
        <v>0.35734857598960146</v>
      </c>
      <c r="AF10" s="9">
        <v>0.3386241016044117</v>
      </c>
      <c r="AG10" s="9">
        <v>0.32700235609911937</v>
      </c>
      <c r="AH10" s="162">
        <v>0.33962368282483735</v>
      </c>
      <c r="AI10" s="9">
        <v>0.28981778253309404</v>
      </c>
    </row>
    <row r="11" spans="1:35" ht="12" customHeight="1" x14ac:dyDescent="0.25">
      <c r="A11" s="43">
        <v>9</v>
      </c>
      <c r="B11" s="43">
        <v>7</v>
      </c>
      <c r="C11" s="8" t="s">
        <v>159</v>
      </c>
      <c r="D11" s="104" t="s">
        <v>149</v>
      </c>
      <c r="E11" s="9">
        <v>0.48071532527633382</v>
      </c>
      <c r="F11" s="9">
        <v>0.40372889955412272</v>
      </c>
      <c r="G11" s="9">
        <v>0.51727440024816618</v>
      </c>
      <c r="H11" s="9">
        <v>0.53792754384810892</v>
      </c>
      <c r="I11" s="162">
        <v>0.49439788961868969</v>
      </c>
      <c r="J11" s="9">
        <v>0.48891506400314311</v>
      </c>
      <c r="K11" s="9">
        <v>0.50102033193011153</v>
      </c>
      <c r="L11" s="9">
        <v>0.50462228574058987</v>
      </c>
      <c r="M11" s="9">
        <v>0.56032713470243611</v>
      </c>
      <c r="N11" s="162">
        <v>0.5139968419295784</v>
      </c>
      <c r="O11" s="9">
        <v>0.62233229455186045</v>
      </c>
      <c r="P11" s="9">
        <v>0.59063058769216437</v>
      </c>
      <c r="Q11" s="9">
        <v>0.62471974118815832</v>
      </c>
      <c r="R11" s="9">
        <v>0.62647604979659188</v>
      </c>
      <c r="S11" s="162">
        <v>0.61588770087408673</v>
      </c>
      <c r="T11" s="9">
        <v>0.69670226401216562</v>
      </c>
      <c r="U11" s="9">
        <v>0.64677728313751415</v>
      </c>
      <c r="V11" s="9">
        <v>0.66788561813149094</v>
      </c>
      <c r="W11" s="9">
        <v>0.62660921865567354</v>
      </c>
      <c r="X11" s="162">
        <v>0.65796458144037462</v>
      </c>
      <c r="Y11" s="9">
        <v>0.69234139967579011</v>
      </c>
      <c r="Z11" s="9">
        <v>0.65167377750205724</v>
      </c>
      <c r="AA11" s="9">
        <v>0.65071545525767305</v>
      </c>
      <c r="AB11" s="9">
        <v>0.67013789944514468</v>
      </c>
      <c r="AC11" s="162">
        <v>0.6663456360528579</v>
      </c>
      <c r="AD11" s="9">
        <v>0.53675067322879444</v>
      </c>
      <c r="AE11" s="9">
        <v>0.58747290375080063</v>
      </c>
      <c r="AF11" s="9">
        <v>0.6677604579061297</v>
      </c>
      <c r="AG11" s="9">
        <v>0.68739793941886274</v>
      </c>
      <c r="AH11" s="162">
        <v>0.62183960097016056</v>
      </c>
      <c r="AI11" s="9">
        <v>0.66359086324786465</v>
      </c>
    </row>
    <row r="12" spans="1:35" ht="12" customHeight="1" x14ac:dyDescent="0.25">
      <c r="A12" s="43">
        <v>10</v>
      </c>
      <c r="B12" s="43">
        <v>8</v>
      </c>
      <c r="C12" s="8" t="s">
        <v>158</v>
      </c>
      <c r="D12" s="104" t="s">
        <v>150</v>
      </c>
      <c r="E12" s="190">
        <v>0.87420751852144263</v>
      </c>
      <c r="F12" s="190">
        <v>0.77491302767447301</v>
      </c>
      <c r="G12" s="190">
        <v>0.95155231804738039</v>
      </c>
      <c r="H12" s="190">
        <v>0.9445955197941226</v>
      </c>
      <c r="I12" s="191">
        <v>0.89932605197664472</v>
      </c>
      <c r="J12" s="190">
        <v>0.95311487763795</v>
      </c>
      <c r="K12" s="190">
        <v>0.9191756777451654</v>
      </c>
      <c r="L12" s="190">
        <v>0.96658253979377151</v>
      </c>
      <c r="M12" s="190">
        <v>0.97969862853555678</v>
      </c>
      <c r="N12" s="191">
        <v>0.95433389375058697</v>
      </c>
      <c r="O12" s="190">
        <v>1.0835875697838857</v>
      </c>
      <c r="P12" s="190">
        <v>1.0880741619927223</v>
      </c>
      <c r="Q12" s="190">
        <v>1.0758061582359577</v>
      </c>
      <c r="R12" s="190">
        <v>1.0242362475795384</v>
      </c>
      <c r="S12" s="191">
        <v>1.0669873559588055</v>
      </c>
      <c r="T12" s="190">
        <v>1.0271318577950401</v>
      </c>
      <c r="U12" s="190">
        <v>1.028655229857502</v>
      </c>
      <c r="V12" s="190">
        <v>1.0047714436531643</v>
      </c>
      <c r="W12" s="190">
        <v>0.95433841518822615</v>
      </c>
      <c r="X12" s="191">
        <v>1.0024675188281527</v>
      </c>
      <c r="Y12" s="190">
        <v>1.1435481456823029</v>
      </c>
      <c r="Z12" s="190">
        <v>1.1247756398541111</v>
      </c>
      <c r="AA12" s="190">
        <v>1.1404938194856604</v>
      </c>
      <c r="AB12" s="190">
        <v>1.2280681135463138</v>
      </c>
      <c r="AC12" s="191">
        <v>1.1593875383583985</v>
      </c>
      <c r="AD12" s="190">
        <v>1.0459310814136784</v>
      </c>
      <c r="AE12" s="190">
        <v>1.0699213623189909</v>
      </c>
      <c r="AF12" s="190">
        <v>1.1474487577518901</v>
      </c>
      <c r="AG12" s="190">
        <v>1.134049818718651</v>
      </c>
      <c r="AH12" s="191">
        <v>1.1007324817358943</v>
      </c>
      <c r="AI12" s="190">
        <v>1.0562775103924549</v>
      </c>
    </row>
    <row r="13" spans="1:35" ht="12" customHeight="1" x14ac:dyDescent="0.25">
      <c r="A13" s="43">
        <v>11</v>
      </c>
      <c r="B13" s="43">
        <v>9</v>
      </c>
      <c r="C13" s="8" t="s">
        <v>157</v>
      </c>
      <c r="D13" s="104" t="s">
        <v>150</v>
      </c>
      <c r="E13" s="190">
        <v>4.046953732639625E-3</v>
      </c>
      <c r="F13" s="190">
        <v>3.3505876106797914E-3</v>
      </c>
      <c r="G13" s="190">
        <v>3.6635610889474276E-3</v>
      </c>
      <c r="H13" s="190">
        <v>4.9380828193512109E-3</v>
      </c>
      <c r="I13" s="191">
        <v>4.0790991918326939E-3</v>
      </c>
      <c r="J13" s="190">
        <v>4.1787498935029095E-3</v>
      </c>
      <c r="K13" s="190">
        <v>3.9760397987736399E-3</v>
      </c>
      <c r="L13" s="190">
        <v>4.7503644760426003E-3</v>
      </c>
      <c r="M13" s="190">
        <v>5.282235899400735E-3</v>
      </c>
      <c r="N13" s="191">
        <v>4.5461802242157314E-3</v>
      </c>
      <c r="O13" s="190">
        <v>5.3016168670457194E-3</v>
      </c>
      <c r="P13" s="190">
        <v>4.7527091939898606E-3</v>
      </c>
      <c r="Q13" s="190">
        <v>4.6812152755034671E-3</v>
      </c>
      <c r="R13" s="190">
        <v>5.205383102491302E-3</v>
      </c>
      <c r="S13" s="191">
        <v>4.977298172354116E-3</v>
      </c>
      <c r="T13" s="190">
        <v>5.3679065456164552E-3</v>
      </c>
      <c r="U13" s="190">
        <v>5.0185035519589418E-3</v>
      </c>
      <c r="V13" s="190">
        <v>4.7738663308861543E-3</v>
      </c>
      <c r="W13" s="190">
        <v>5.343895678254205E-3</v>
      </c>
      <c r="X13" s="191">
        <v>5.1231507129410265E-3</v>
      </c>
      <c r="Y13" s="190">
        <v>6.1975590571170368E-3</v>
      </c>
      <c r="Z13" s="190">
        <v>5.6627078978466819E-3</v>
      </c>
      <c r="AA13" s="190">
        <v>5.6876599277996404E-3</v>
      </c>
      <c r="AB13" s="190">
        <v>5.8204485554047237E-3</v>
      </c>
      <c r="AC13" s="191">
        <v>5.843534741586897E-3</v>
      </c>
      <c r="AD13" s="190">
        <v>5.1701720157486114E-3</v>
      </c>
      <c r="AE13" s="190">
        <v>5.1289638964170745E-3</v>
      </c>
      <c r="AF13" s="190">
        <v>5.6425892387071538E-3</v>
      </c>
      <c r="AG13" s="190">
        <v>6.9272350487568383E-3</v>
      </c>
      <c r="AH13" s="191">
        <v>5.728893561868887E-3</v>
      </c>
      <c r="AI13" s="190">
        <v>4.7624810902477102E-3</v>
      </c>
    </row>
    <row r="14" spans="1:35" ht="12" customHeight="1" x14ac:dyDescent="0.25">
      <c r="B14" s="43">
        <v>10</v>
      </c>
      <c r="C14" s="16"/>
      <c r="D14" s="105"/>
      <c r="E14" s="7"/>
      <c r="F14" s="7"/>
      <c r="G14" s="7"/>
      <c r="H14" s="7"/>
      <c r="I14" s="163"/>
      <c r="J14" s="7"/>
      <c r="K14" s="7"/>
      <c r="L14" s="7"/>
      <c r="M14" s="7"/>
      <c r="N14" s="163"/>
      <c r="O14" s="7"/>
      <c r="P14" s="7"/>
      <c r="Q14" s="7"/>
      <c r="R14" s="7"/>
      <c r="S14" s="163"/>
      <c r="T14" s="7"/>
      <c r="U14" s="7"/>
      <c r="V14" s="7"/>
      <c r="W14" s="7"/>
      <c r="X14" s="163"/>
      <c r="Y14" s="7"/>
      <c r="Z14" s="7"/>
      <c r="AA14" s="7"/>
      <c r="AB14" s="7"/>
      <c r="AC14" s="163"/>
      <c r="AD14" s="7"/>
      <c r="AE14" s="7"/>
      <c r="AF14" s="7"/>
      <c r="AG14" s="7"/>
      <c r="AH14" s="163"/>
      <c r="AI14" s="7"/>
    </row>
    <row r="15" spans="1:35" ht="12" customHeight="1" x14ac:dyDescent="0.25">
      <c r="A15" s="43">
        <v>19</v>
      </c>
      <c r="B15" s="43">
        <v>11</v>
      </c>
      <c r="C15" s="8" t="s">
        <v>156</v>
      </c>
      <c r="D15" s="104" t="s">
        <v>148</v>
      </c>
      <c r="E15" s="10">
        <v>76.861450929927472</v>
      </c>
      <c r="F15" s="10">
        <v>62.41506011355046</v>
      </c>
      <c r="G15" s="10">
        <v>81.855621004578808</v>
      </c>
      <c r="H15" s="10">
        <v>91.941864454418493</v>
      </c>
      <c r="I15" s="164">
        <v>313.07399650247527</v>
      </c>
      <c r="J15" s="10">
        <v>77.383317850297786</v>
      </c>
      <c r="K15" s="10">
        <v>81.601225728452988</v>
      </c>
      <c r="L15" s="10">
        <v>79.864463102425418</v>
      </c>
      <c r="M15" s="10">
        <v>81.100876164690533</v>
      </c>
      <c r="N15" s="164">
        <v>319.94988284586674</v>
      </c>
      <c r="O15" s="10">
        <v>66.325100955300968</v>
      </c>
      <c r="P15" s="10">
        <v>79.203500683463076</v>
      </c>
      <c r="Q15" s="10">
        <v>76.017392955888212</v>
      </c>
      <c r="R15" s="10">
        <v>74.856767635139846</v>
      </c>
      <c r="S15" s="164">
        <v>296.40276222979213</v>
      </c>
      <c r="T15" s="10">
        <v>74.840164664890096</v>
      </c>
      <c r="U15" s="10">
        <v>80.67247011191607</v>
      </c>
      <c r="V15" s="10">
        <v>87.406048776389426</v>
      </c>
      <c r="W15" s="10">
        <v>90.235179663379981</v>
      </c>
      <c r="X15" s="164">
        <v>333.15386321657559</v>
      </c>
      <c r="Y15" s="10">
        <v>87.509437921085109</v>
      </c>
      <c r="Z15" s="10">
        <v>83.258445879112003</v>
      </c>
      <c r="AA15" s="10">
        <v>82.717647245419698</v>
      </c>
      <c r="AB15" s="10">
        <v>73.509808006064745</v>
      </c>
      <c r="AC15" s="164">
        <v>326.99533905168158</v>
      </c>
      <c r="AD15" s="10">
        <v>67.349768068236955</v>
      </c>
      <c r="AE15" s="10">
        <v>73.509874982423582</v>
      </c>
      <c r="AF15" s="10">
        <v>83.673328439404656</v>
      </c>
      <c r="AG15" s="10">
        <v>91.115123767040373</v>
      </c>
      <c r="AH15" s="164">
        <v>315.64809525710552</v>
      </c>
      <c r="AI15" s="10">
        <v>79.357612896458335</v>
      </c>
    </row>
    <row r="16" spans="1:35" ht="12" customHeight="1" x14ac:dyDescent="0.25">
      <c r="A16" s="43">
        <v>20</v>
      </c>
      <c r="B16" s="43">
        <v>12</v>
      </c>
      <c r="C16" s="8" t="s">
        <v>155</v>
      </c>
      <c r="D16" s="104" t="s">
        <v>148</v>
      </c>
      <c r="E16" s="10">
        <v>7.0316774349999989</v>
      </c>
      <c r="F16" s="10">
        <v>4.6957145160000007</v>
      </c>
      <c r="G16" s="10">
        <v>7.9019411919999989</v>
      </c>
      <c r="H16" s="10">
        <v>8.5243380000000002</v>
      </c>
      <c r="I16" s="164">
        <v>28.153671142999997</v>
      </c>
      <c r="J16" s="10">
        <v>7.9203803110000006</v>
      </c>
      <c r="K16" s="10">
        <v>6.8515720625999998</v>
      </c>
      <c r="L16" s="10">
        <v>7.818813703</v>
      </c>
      <c r="M16" s="10">
        <v>7.0164624145999985</v>
      </c>
      <c r="N16" s="164">
        <v>29.607228491200001</v>
      </c>
      <c r="O16" s="10">
        <v>6.8877173941982797</v>
      </c>
      <c r="P16" s="10">
        <v>9.5891282877999995</v>
      </c>
      <c r="Q16" s="10">
        <v>7.4251641829999988</v>
      </c>
      <c r="R16" s="10">
        <v>9.3165078509370503</v>
      </c>
      <c r="S16" s="164">
        <v>33.218517715935327</v>
      </c>
      <c r="T16" s="10">
        <v>6.0929370323490657</v>
      </c>
      <c r="U16" s="10">
        <v>8.6546851670385507</v>
      </c>
      <c r="V16" s="10">
        <v>9.2625965884589156</v>
      </c>
      <c r="W16" s="10">
        <v>9.3749906453801337</v>
      </c>
      <c r="X16" s="164">
        <v>33.38520943322667</v>
      </c>
      <c r="Y16" s="10">
        <v>7.4924796753939029</v>
      </c>
      <c r="Z16" s="10">
        <v>9.7422800987829934</v>
      </c>
      <c r="AA16" s="10">
        <v>9.3191536521307494</v>
      </c>
      <c r="AB16" s="10">
        <v>9.1440411330545679</v>
      </c>
      <c r="AC16" s="164">
        <v>35.697954559362216</v>
      </c>
      <c r="AD16" s="10">
        <v>7.6117752525483793</v>
      </c>
      <c r="AE16" s="10">
        <v>9.1104466140266336</v>
      </c>
      <c r="AF16" s="10">
        <v>8.5920319058276728</v>
      </c>
      <c r="AG16" s="10">
        <v>8.0819858089109005</v>
      </c>
      <c r="AH16" s="164">
        <v>33.396239581313587</v>
      </c>
      <c r="AI16" s="10">
        <v>6.3980002541954821</v>
      </c>
    </row>
    <row r="17" spans="1:35" ht="12" customHeight="1" x14ac:dyDescent="0.25">
      <c r="A17" s="43">
        <v>21</v>
      </c>
      <c r="B17" s="43">
        <v>13</v>
      </c>
      <c r="C17" s="8" t="s">
        <v>154</v>
      </c>
      <c r="D17" s="104" t="s">
        <v>148</v>
      </c>
      <c r="E17" s="10">
        <v>9.3651760407952356</v>
      </c>
      <c r="F17" s="10">
        <v>4.6695744032743889</v>
      </c>
      <c r="G17" s="10">
        <v>11.433498135559999</v>
      </c>
      <c r="H17" s="10">
        <v>12.540851280222961</v>
      </c>
      <c r="I17" s="164">
        <v>38.009099859852583</v>
      </c>
      <c r="J17" s="10">
        <v>10.351754991365107</v>
      </c>
      <c r="K17" s="10">
        <v>11.667701244917618</v>
      </c>
      <c r="L17" s="10">
        <v>10.813375130082051</v>
      </c>
      <c r="M17" s="10">
        <v>12.732570390344423</v>
      </c>
      <c r="N17" s="164">
        <v>45.5654017567092</v>
      </c>
      <c r="O17" s="10">
        <v>12.382930840276288</v>
      </c>
      <c r="P17" s="10">
        <v>14.153284304851079</v>
      </c>
      <c r="Q17" s="10">
        <v>15.254027530564809</v>
      </c>
      <c r="R17" s="10">
        <v>15.657574054739468</v>
      </c>
      <c r="S17" s="164">
        <v>57.447816730431647</v>
      </c>
      <c r="T17" s="10">
        <v>15.180074385916667</v>
      </c>
      <c r="U17" s="10">
        <v>15.996095611024511</v>
      </c>
      <c r="V17" s="10">
        <v>16.463282441995478</v>
      </c>
      <c r="W17" s="10">
        <v>17.554922444705394</v>
      </c>
      <c r="X17" s="164">
        <v>65.194374883642055</v>
      </c>
      <c r="Y17" s="10">
        <v>18.230984109002893</v>
      </c>
      <c r="Z17" s="10">
        <v>16.724921378890038</v>
      </c>
      <c r="AA17" s="10">
        <v>17.002128418797298</v>
      </c>
      <c r="AB17" s="10">
        <v>17.345018962018916</v>
      </c>
      <c r="AC17" s="164">
        <v>69.303052868709145</v>
      </c>
      <c r="AD17" s="10">
        <v>12.66967839768966</v>
      </c>
      <c r="AE17" s="10">
        <v>15.202610712253692</v>
      </c>
      <c r="AF17" s="10">
        <v>17.56749149917605</v>
      </c>
      <c r="AG17" s="10">
        <v>17.645756605586111</v>
      </c>
      <c r="AH17" s="164">
        <v>63.085537214705518</v>
      </c>
      <c r="AI17" s="10">
        <v>15.113022967894139</v>
      </c>
    </row>
    <row r="18" spans="1:35" ht="12" customHeight="1" x14ac:dyDescent="0.25">
      <c r="A18" s="43">
        <v>22</v>
      </c>
      <c r="B18" s="43">
        <v>14</v>
      </c>
      <c r="C18" s="8" t="s">
        <v>153</v>
      </c>
      <c r="D18" s="104" t="s">
        <v>164</v>
      </c>
      <c r="E18" s="10">
        <v>1.6989552294099477</v>
      </c>
      <c r="F18" s="10">
        <v>0.90018268940460933</v>
      </c>
      <c r="G18" s="10">
        <v>2.0958985725830988</v>
      </c>
      <c r="H18" s="10">
        <v>2.1308462494705087</v>
      </c>
      <c r="I18" s="164">
        <v>6.8258827408681642</v>
      </c>
      <c r="J18" s="10">
        <v>2.0652032224987962</v>
      </c>
      <c r="K18" s="10">
        <v>2.2448852449132701</v>
      </c>
      <c r="L18" s="10">
        <v>2.1867039171776885</v>
      </c>
      <c r="M18" s="10">
        <v>2.3114983860986316</v>
      </c>
      <c r="N18" s="164">
        <v>8.8082907706883855</v>
      </c>
      <c r="O18" s="10">
        <v>2.2474543861461997</v>
      </c>
      <c r="P18" s="10">
        <v>2.6018402363213795</v>
      </c>
      <c r="Q18" s="10">
        <v>2.5739741426244067</v>
      </c>
      <c r="R18" s="10">
        <v>2.5511935039149827</v>
      </c>
      <c r="S18" s="164">
        <v>9.9744622690069686</v>
      </c>
      <c r="T18" s="10">
        <v>2.3552527715855271</v>
      </c>
      <c r="U18" s="10">
        <v>2.6407827635686458</v>
      </c>
      <c r="V18" s="10">
        <v>2.5612777069933172</v>
      </c>
      <c r="W18" s="10">
        <v>2.7433585958704994</v>
      </c>
      <c r="X18" s="164">
        <v>10.30067183801799</v>
      </c>
      <c r="Y18" s="10">
        <v>2.9726076492605729</v>
      </c>
      <c r="Z18" s="10">
        <v>2.8496372632499871</v>
      </c>
      <c r="AA18" s="10">
        <v>2.9163839944090748</v>
      </c>
      <c r="AB18" s="10">
        <v>2.9554443054205075</v>
      </c>
      <c r="AC18" s="164">
        <v>11.694073212340141</v>
      </c>
      <c r="AD18" s="10">
        <v>2.3962625196551506</v>
      </c>
      <c r="AE18" s="10">
        <v>2.6893626909604311</v>
      </c>
      <c r="AF18" s="10">
        <v>2.9390726388560982</v>
      </c>
      <c r="AG18" s="10">
        <v>2.8812706691284267</v>
      </c>
      <c r="AH18" s="164">
        <v>10.905968518600107</v>
      </c>
      <c r="AI18" s="10">
        <v>2.3238840688910862</v>
      </c>
    </row>
    <row r="19" spans="1:35" ht="12" customHeight="1" x14ac:dyDescent="0.25">
      <c r="A19" s="43">
        <v>23</v>
      </c>
      <c r="B19" s="43">
        <v>15</v>
      </c>
      <c r="C19" s="8" t="s">
        <v>152</v>
      </c>
      <c r="D19" s="104" t="s">
        <v>151</v>
      </c>
      <c r="E19" s="10">
        <v>3.7790973049999992</v>
      </c>
      <c r="F19" s="10">
        <v>2.1465638360000003</v>
      </c>
      <c r="G19" s="10">
        <v>5.0518399279423019</v>
      </c>
      <c r="H19" s="10">
        <v>5.2015814242437903</v>
      </c>
      <c r="I19" s="164">
        <v>16.17908249318609</v>
      </c>
      <c r="J19" s="10">
        <v>4.7860368367736843</v>
      </c>
      <c r="K19" s="10">
        <v>6.1259080009999991</v>
      </c>
      <c r="L19" s="10">
        <v>6.428060799999999</v>
      </c>
      <c r="M19" s="10">
        <v>8.1610705847399991</v>
      </c>
      <c r="N19" s="164">
        <v>25.501076222513685</v>
      </c>
      <c r="O19" s="10">
        <v>6.384506632352692</v>
      </c>
      <c r="P19" s="10">
        <v>6.852335674401421</v>
      </c>
      <c r="Q19" s="10">
        <v>7.1066185498184566</v>
      </c>
      <c r="R19" s="10">
        <v>6.8726176808470321</v>
      </c>
      <c r="S19" s="164">
        <v>27.216078537419602</v>
      </c>
      <c r="T19" s="10">
        <v>6.4936775943144287</v>
      </c>
      <c r="U19" s="10">
        <v>6.8332109235003351</v>
      </c>
      <c r="V19" s="10">
        <v>6.6013618739517561</v>
      </c>
      <c r="W19" s="10">
        <v>7.6989476543943764</v>
      </c>
      <c r="X19" s="164">
        <v>27.627198046160903</v>
      </c>
      <c r="Y19" s="10">
        <v>8.6699046602814285</v>
      </c>
      <c r="Z19" s="10">
        <v>8.5739751309308456</v>
      </c>
      <c r="AA19" s="10">
        <v>9.3259850879179176</v>
      </c>
      <c r="AB19" s="10">
        <v>9.4574979291353269</v>
      </c>
      <c r="AC19" s="164">
        <v>36.027362808265515</v>
      </c>
      <c r="AD19" s="10">
        <v>8.3305442527579121</v>
      </c>
      <c r="AE19" s="10">
        <v>8.9337419948960868</v>
      </c>
      <c r="AF19" s="10">
        <v>9.9788469276377878</v>
      </c>
      <c r="AG19" s="10">
        <v>11.003817447065954</v>
      </c>
      <c r="AH19" s="164">
        <v>38.246950622357737</v>
      </c>
      <c r="AI19" s="10">
        <v>7.2838971187579356</v>
      </c>
    </row>
    <row r="20" spans="1:35" ht="12" customHeight="1" x14ac:dyDescent="0.25">
      <c r="B20" s="43">
        <v>16</v>
      </c>
      <c r="C20" s="8"/>
      <c r="D20" s="104"/>
      <c r="E20" s="7"/>
      <c r="F20" s="7"/>
      <c r="G20" s="7"/>
      <c r="H20" s="7"/>
      <c r="I20" s="163"/>
      <c r="J20" s="7"/>
      <c r="K20" s="7"/>
      <c r="L20" s="7"/>
      <c r="M20" s="7"/>
      <c r="N20" s="163"/>
      <c r="O20" s="7"/>
      <c r="P20" s="7"/>
      <c r="Q20" s="7"/>
      <c r="R20" s="7"/>
      <c r="S20" s="163"/>
      <c r="T20" s="7"/>
      <c r="U20" s="7"/>
      <c r="V20" s="7"/>
      <c r="W20" s="7"/>
      <c r="X20" s="163"/>
      <c r="Y20" s="7"/>
      <c r="Z20" s="7"/>
      <c r="AA20" s="7"/>
      <c r="AB20" s="7"/>
      <c r="AC20" s="163"/>
      <c r="AD20" s="7"/>
      <c r="AE20" s="7"/>
      <c r="AF20" s="7"/>
      <c r="AG20" s="7"/>
      <c r="AH20" s="163"/>
      <c r="AI20" s="7"/>
    </row>
    <row r="21" spans="1:35" ht="12" customHeight="1" x14ac:dyDescent="0.25">
      <c r="A21" s="43">
        <v>14</v>
      </c>
      <c r="B21" s="43">
        <v>267</v>
      </c>
      <c r="C21" s="8" t="s">
        <v>178</v>
      </c>
      <c r="D21" s="104" t="s">
        <v>165</v>
      </c>
      <c r="E21" s="203" t="s">
        <v>181</v>
      </c>
      <c r="F21" s="203" t="s">
        <v>181</v>
      </c>
      <c r="G21" s="203" t="s">
        <v>181</v>
      </c>
      <c r="H21" s="203" t="s">
        <v>181</v>
      </c>
      <c r="I21" s="204" t="s">
        <v>181</v>
      </c>
      <c r="J21" s="110">
        <v>38.676685164257137</v>
      </c>
      <c r="K21" s="110">
        <v>38.311998426030264</v>
      </c>
      <c r="L21" s="110">
        <v>40.669273734565991</v>
      </c>
      <c r="M21" s="110">
        <v>43.676342487980897</v>
      </c>
      <c r="N21" s="165">
        <v>40.3379399815068</v>
      </c>
      <c r="O21" s="110">
        <v>44.910180331467956</v>
      </c>
      <c r="P21" s="110">
        <v>42.449091674136362</v>
      </c>
      <c r="Q21" s="110">
        <v>42.929165250906998</v>
      </c>
      <c r="R21" s="110">
        <v>46.516770441535996</v>
      </c>
      <c r="S21" s="165">
        <v>44.182265136430338</v>
      </c>
      <c r="T21" s="110">
        <v>44.986161337254558</v>
      </c>
      <c r="U21" s="110">
        <v>43.528856609049107</v>
      </c>
      <c r="V21" s="110">
        <v>43.094992287588063</v>
      </c>
      <c r="W21" s="110">
        <v>47.276453456470684</v>
      </c>
      <c r="X21" s="165">
        <v>44.757799370912714</v>
      </c>
      <c r="Y21" s="110">
        <v>44.694004799828804</v>
      </c>
      <c r="Z21" s="110">
        <v>47.865944471910105</v>
      </c>
      <c r="AA21" s="110">
        <v>45.574908275877441</v>
      </c>
      <c r="AB21" s="110">
        <v>44.338507177381089</v>
      </c>
      <c r="AC21" s="165">
        <v>45.599154996266584</v>
      </c>
      <c r="AD21" s="110">
        <v>47.911239538029982</v>
      </c>
      <c r="AE21" s="10">
        <v>49.930562270843922</v>
      </c>
      <c r="AF21" s="10">
        <v>50.537689881113153</v>
      </c>
      <c r="AG21" s="10">
        <v>56.408359539545224</v>
      </c>
      <c r="AH21" s="165">
        <v>51.263526604956596</v>
      </c>
      <c r="AI21" s="10">
        <v>56.924110302712201</v>
      </c>
    </row>
    <row r="22" spans="1:35" ht="12" customHeight="1" x14ac:dyDescent="0.25">
      <c r="A22" s="43">
        <v>2</v>
      </c>
      <c r="B22" s="43">
        <v>257</v>
      </c>
      <c r="C22" s="8" t="s">
        <v>179</v>
      </c>
      <c r="D22" s="104" t="s">
        <v>166</v>
      </c>
      <c r="E22" s="111">
        <v>0.52390339869625802</v>
      </c>
      <c r="F22" s="111">
        <v>0.36464308060108508</v>
      </c>
      <c r="G22" s="111">
        <v>0.32509600910168462</v>
      </c>
      <c r="H22" s="111">
        <v>0.32880263182369085</v>
      </c>
      <c r="I22" s="158">
        <v>0.38606251152956939</v>
      </c>
      <c r="J22" s="111">
        <v>0.24177401612696348</v>
      </c>
      <c r="K22" s="111">
        <v>0.1371772467061412</v>
      </c>
      <c r="L22" s="111">
        <v>0.2238855490047145</v>
      </c>
      <c r="M22" s="111">
        <v>0.2480624843215784</v>
      </c>
      <c r="N22" s="158">
        <v>0.21179937105085361</v>
      </c>
      <c r="O22" s="111">
        <v>0.18707055263233932</v>
      </c>
      <c r="P22" s="111">
        <v>0.15998064037252657</v>
      </c>
      <c r="Q22" s="111">
        <v>0.57040959183939322</v>
      </c>
      <c r="R22" s="111">
        <v>0.17903560855494394</v>
      </c>
      <c r="S22" s="158">
        <v>0.27483033038056942</v>
      </c>
      <c r="T22" s="111">
        <v>0.42697443034583943</v>
      </c>
      <c r="U22" s="111">
        <v>0.36305940570167577</v>
      </c>
      <c r="V22" s="111">
        <v>0.3406420666998688</v>
      </c>
      <c r="W22" s="111">
        <v>0.43976750448073093</v>
      </c>
      <c r="X22" s="158">
        <v>0.39262991247400364</v>
      </c>
      <c r="Y22" s="111">
        <v>0.26198553212417919</v>
      </c>
      <c r="Z22" s="111">
        <v>2.305106686555013E-2</v>
      </c>
      <c r="AA22" s="111">
        <v>-1.4111639671821998E-2</v>
      </c>
      <c r="AB22" s="111">
        <v>-9.5325160045326037E-4</v>
      </c>
      <c r="AC22" s="158">
        <v>7.1950235114889835E-2</v>
      </c>
      <c r="AD22" s="111">
        <v>0.11490423217401077</v>
      </c>
      <c r="AE22" s="111">
        <v>-0.10895778497184952</v>
      </c>
      <c r="AF22" s="111">
        <v>-0.49122629937674445</v>
      </c>
      <c r="AG22" s="111">
        <v>-0.5789146430525135</v>
      </c>
      <c r="AH22" s="158">
        <v>-0.29947576197862957</v>
      </c>
      <c r="AI22" s="111">
        <v>-0.75579160899572451</v>
      </c>
    </row>
    <row r="23" spans="1:35" ht="12" customHeight="1" x14ac:dyDescent="0.25">
      <c r="B23" s="43">
        <v>19</v>
      </c>
      <c r="C23" s="8"/>
      <c r="D23" s="104"/>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row>
    <row r="24" spans="1:35" ht="12" customHeight="1" x14ac:dyDescent="0.25">
      <c r="B24" s="43">
        <v>20</v>
      </c>
    </row>
    <row r="25" spans="1:35" ht="20.100000000000001" customHeight="1" x14ac:dyDescent="0.25">
      <c r="B25" s="43">
        <v>21</v>
      </c>
      <c r="C25" s="83" t="s">
        <v>22</v>
      </c>
      <c r="D25" s="123"/>
      <c r="E25" s="124" t="str">
        <f t="shared" ref="E25:AI25" si="0">E$5</f>
        <v>1Q20</v>
      </c>
      <c r="F25" s="124" t="str">
        <f t="shared" si="0"/>
        <v>2Q20</v>
      </c>
      <c r="G25" s="124" t="str">
        <f t="shared" si="0"/>
        <v>3Q20</v>
      </c>
      <c r="H25" s="124" t="str">
        <f t="shared" si="0"/>
        <v>4Q20</v>
      </c>
      <c r="I25" s="124">
        <f>I$5</f>
        <v>2020</v>
      </c>
      <c r="J25" s="124" t="str">
        <f t="shared" si="0"/>
        <v>1Q21</v>
      </c>
      <c r="K25" s="124" t="str">
        <f t="shared" si="0"/>
        <v>2Q21</v>
      </c>
      <c r="L25" s="124" t="str">
        <f t="shared" si="0"/>
        <v>3Q21</v>
      </c>
      <c r="M25" s="124" t="str">
        <f t="shared" si="0"/>
        <v>4Q21</v>
      </c>
      <c r="N25" s="124">
        <f>N$5</f>
        <v>2021</v>
      </c>
      <c r="O25" s="124" t="str">
        <f t="shared" si="0"/>
        <v>1Q22</v>
      </c>
      <c r="P25" s="124" t="str">
        <f t="shared" si="0"/>
        <v>2Q22</v>
      </c>
      <c r="Q25" s="124" t="str">
        <f t="shared" si="0"/>
        <v>3Q22</v>
      </c>
      <c r="R25" s="124" t="str">
        <f t="shared" si="0"/>
        <v>4Q22</v>
      </c>
      <c r="S25" s="124">
        <f t="shared" si="0"/>
        <v>2022</v>
      </c>
      <c r="T25" s="124" t="str">
        <f t="shared" si="0"/>
        <v>1Q23</v>
      </c>
      <c r="U25" s="124" t="str">
        <f t="shared" si="0"/>
        <v>2Q23</v>
      </c>
      <c r="V25" s="124" t="str">
        <f t="shared" si="0"/>
        <v>3Q23</v>
      </c>
      <c r="W25" s="124" t="str">
        <f t="shared" si="0"/>
        <v>4Q23</v>
      </c>
      <c r="X25" s="124">
        <f t="shared" si="0"/>
        <v>2023</v>
      </c>
      <c r="Y25" s="124" t="str">
        <f t="shared" si="0"/>
        <v>1Q24</v>
      </c>
      <c r="Z25" s="124" t="str">
        <f t="shared" si="0"/>
        <v>2Q24</v>
      </c>
      <c r="AA25" s="124" t="str">
        <f t="shared" si="0"/>
        <v>3Q24</v>
      </c>
      <c r="AB25" s="124" t="str">
        <f t="shared" si="0"/>
        <v>4Q24</v>
      </c>
      <c r="AC25" s="124">
        <f t="shared" si="0"/>
        <v>2024</v>
      </c>
      <c r="AD25" s="124" t="str">
        <f t="shared" si="0"/>
        <v>1Q25</v>
      </c>
      <c r="AE25" s="124" t="str">
        <f t="shared" si="0"/>
        <v>2Q25</v>
      </c>
      <c r="AF25" s="124" t="str">
        <f t="shared" si="0"/>
        <v>3Q25</v>
      </c>
      <c r="AG25" s="124" t="str">
        <f t="shared" si="0"/>
        <v>4Q25</v>
      </c>
      <c r="AH25" s="124">
        <f t="shared" si="0"/>
        <v>2025</v>
      </c>
      <c r="AI25" s="124" t="str">
        <f t="shared" si="0"/>
        <v>1Q26</v>
      </c>
    </row>
    <row r="26" spans="1:35" ht="12" customHeight="1" x14ac:dyDescent="0.25">
      <c r="A26" s="94">
        <v>29</v>
      </c>
      <c r="B26" s="43">
        <v>22</v>
      </c>
      <c r="C26" s="2" t="s">
        <v>163</v>
      </c>
      <c r="D26" s="13" t="s">
        <v>148</v>
      </c>
      <c r="E26" s="3" t="s">
        <v>181</v>
      </c>
      <c r="F26" s="3" t="s">
        <v>181</v>
      </c>
      <c r="G26" s="3" t="s">
        <v>181</v>
      </c>
      <c r="H26" s="3" t="s">
        <v>181</v>
      </c>
      <c r="I26" s="159" t="s">
        <v>181</v>
      </c>
      <c r="J26" s="3">
        <v>1595.1950037102515</v>
      </c>
      <c r="K26" s="3">
        <v>1672.4774479902019</v>
      </c>
      <c r="L26" s="3">
        <v>1536.733371264294</v>
      </c>
      <c r="M26" s="3">
        <v>1562.5487691104727</v>
      </c>
      <c r="N26" s="160">
        <v>6366.9545920752198</v>
      </c>
      <c r="O26" s="3">
        <v>1425.321409333588</v>
      </c>
      <c r="P26" s="3">
        <v>1698.2127739907169</v>
      </c>
      <c r="Q26" s="3">
        <v>1557.9076200000002</v>
      </c>
      <c r="R26" s="3">
        <v>1580.8325367087848</v>
      </c>
      <c r="S26" s="160">
        <v>6262.274340033091</v>
      </c>
      <c r="T26" s="3">
        <v>1254.154037</v>
      </c>
      <c r="U26" s="3">
        <v>1595.4667450000002</v>
      </c>
      <c r="V26" s="3">
        <v>1515.2102500000001</v>
      </c>
      <c r="W26" s="3">
        <v>1616.52493015</v>
      </c>
      <c r="X26" s="160">
        <v>5981.3559621500008</v>
      </c>
      <c r="Y26" s="3">
        <v>1457.0599087999999</v>
      </c>
      <c r="Z26" s="3">
        <v>1483.8110127499999</v>
      </c>
      <c r="AA26" s="3">
        <v>1592.8353047409969</v>
      </c>
      <c r="AB26" s="3">
        <v>1536.5775555090031</v>
      </c>
      <c r="AC26" s="160">
        <v>6070.2837817999998</v>
      </c>
      <c r="AD26" s="3">
        <v>1487.2460000000001</v>
      </c>
      <c r="AE26" s="3">
        <v>1640.28829</v>
      </c>
      <c r="AF26" s="3">
        <v>1593.0217029999999</v>
      </c>
      <c r="AG26" s="3">
        <v>1495.481951</v>
      </c>
      <c r="AH26" s="160">
        <v>6216.0379439999997</v>
      </c>
      <c r="AI26" s="3">
        <v>1357.0754362</v>
      </c>
    </row>
    <row r="27" spans="1:35" ht="12" customHeight="1" x14ac:dyDescent="0.25">
      <c r="A27" s="94">
        <v>30</v>
      </c>
      <c r="B27" s="43">
        <v>23</v>
      </c>
      <c r="C27" s="2" t="s">
        <v>162</v>
      </c>
      <c r="D27" s="13" t="s">
        <v>148</v>
      </c>
      <c r="E27" s="3">
        <v>1394.2893000000001</v>
      </c>
      <c r="F27" s="3">
        <v>846.91366000000005</v>
      </c>
      <c r="G27" s="3">
        <v>1558.9504199999999</v>
      </c>
      <c r="H27" s="3">
        <v>1682.0572199999999</v>
      </c>
      <c r="I27" s="160">
        <v>5482.2105999999994</v>
      </c>
      <c r="J27" s="3">
        <v>1598.57701</v>
      </c>
      <c r="K27" s="3">
        <v>1644.93445</v>
      </c>
      <c r="L27" s="3">
        <v>1558.1749399999999</v>
      </c>
      <c r="M27" s="3">
        <v>1567.3576700000001</v>
      </c>
      <c r="N27" s="160">
        <v>6369.0440699999999</v>
      </c>
      <c r="O27" s="3">
        <v>1392.423139</v>
      </c>
      <c r="P27" s="3">
        <v>1661.093255</v>
      </c>
      <c r="Q27" s="3">
        <v>1593.74162</v>
      </c>
      <c r="R27" s="3">
        <v>1588.7998670000002</v>
      </c>
      <c r="S27" s="160">
        <v>6236.0578810000006</v>
      </c>
      <c r="T27" s="3">
        <v>1277.0888219999999</v>
      </c>
      <c r="U27" s="3">
        <v>1529.925778</v>
      </c>
      <c r="V27" s="3">
        <v>1540.4142730000001</v>
      </c>
      <c r="W27" s="3">
        <v>1643.727494</v>
      </c>
      <c r="X27" s="160">
        <v>5991.1563670000005</v>
      </c>
      <c r="Y27" s="3">
        <v>1470.960495</v>
      </c>
      <c r="Z27" s="3">
        <v>1472.3058279999998</v>
      </c>
      <c r="AA27" s="3">
        <v>1560.1000699999997</v>
      </c>
      <c r="AB27" s="3">
        <v>1576.6714809999999</v>
      </c>
      <c r="AC27" s="160">
        <v>6080.0378739999996</v>
      </c>
      <c r="AD27" s="3">
        <v>1498.0941810000002</v>
      </c>
      <c r="AE27" s="3">
        <v>1629.6556690000002</v>
      </c>
      <c r="AF27" s="3">
        <v>1585.794216</v>
      </c>
      <c r="AG27" s="3">
        <v>1499.6282379999998</v>
      </c>
      <c r="AH27" s="160">
        <v>6213.1723039999997</v>
      </c>
      <c r="AI27" s="3">
        <v>1363.1728770000002</v>
      </c>
    </row>
    <row r="28" spans="1:35" ht="12" customHeight="1" x14ac:dyDescent="0.25">
      <c r="A28" s="43" t="s">
        <v>27</v>
      </c>
      <c r="B28" s="43">
        <v>24</v>
      </c>
      <c r="C28" s="6"/>
      <c r="D28" s="7"/>
      <c r="E28" s="5"/>
      <c r="F28" s="5"/>
      <c r="G28" s="5"/>
      <c r="H28" s="5"/>
      <c r="I28" s="161"/>
      <c r="J28" s="5"/>
      <c r="K28" s="5"/>
      <c r="L28" s="5"/>
      <c r="M28" s="5"/>
      <c r="N28" s="161"/>
      <c r="O28" s="5"/>
      <c r="P28" s="5"/>
      <c r="Q28" s="5"/>
      <c r="R28" s="5"/>
      <c r="S28" s="161"/>
      <c r="T28" s="5"/>
      <c r="U28" s="5"/>
      <c r="V28" s="5"/>
      <c r="W28" s="5"/>
      <c r="X28" s="161"/>
      <c r="Y28" s="5"/>
      <c r="Z28" s="5"/>
      <c r="AA28" s="5"/>
      <c r="AB28" s="5"/>
      <c r="AC28" s="161"/>
      <c r="AD28" s="5"/>
      <c r="AE28" s="5"/>
      <c r="AF28" s="5"/>
      <c r="AG28" s="5"/>
      <c r="AH28" s="161"/>
      <c r="AI28" s="5"/>
    </row>
    <row r="29" spans="1:35" ht="12" customHeight="1" x14ac:dyDescent="0.25">
      <c r="A29" s="94">
        <v>34</v>
      </c>
      <c r="B29" s="43">
        <v>25</v>
      </c>
      <c r="C29" s="8" t="s">
        <v>161</v>
      </c>
      <c r="D29" s="104" t="s">
        <v>149</v>
      </c>
      <c r="E29" s="9">
        <v>1.673854916623114</v>
      </c>
      <c r="F29" s="9">
        <v>1.7138182657249854</v>
      </c>
      <c r="G29" s="9">
        <v>1.8609041460086972</v>
      </c>
      <c r="H29" s="9">
        <v>2.3193428580271482</v>
      </c>
      <c r="I29" s="162">
        <v>1.931268163977502</v>
      </c>
      <c r="J29" s="9">
        <v>1.7888872804445</v>
      </c>
      <c r="K29" s="9">
        <v>1.9363542990786045</v>
      </c>
      <c r="L29" s="9">
        <v>1.6773270742629194</v>
      </c>
      <c r="M29" s="9">
        <v>1.7564232105362396</v>
      </c>
      <c r="N29" s="162">
        <v>1.7916915399927509</v>
      </c>
      <c r="O29" s="9">
        <v>1.7128473470276049</v>
      </c>
      <c r="P29" s="9">
        <v>1.5828758912394716</v>
      </c>
      <c r="Q29" s="9">
        <v>1.4238170813145983</v>
      </c>
      <c r="R29" s="9">
        <v>1.4938488646266987</v>
      </c>
      <c r="S29" s="162">
        <v>1.5485642291155954</v>
      </c>
      <c r="T29" s="9">
        <v>1.3765257266625734</v>
      </c>
      <c r="U29" s="9">
        <v>1.3071319732642614</v>
      </c>
      <c r="V29" s="9">
        <v>1.6284860234794774</v>
      </c>
      <c r="W29" s="9">
        <v>1.697243708885726</v>
      </c>
      <c r="X29" s="162">
        <v>1.5115796062353046</v>
      </c>
      <c r="Y29" s="9">
        <v>1.870240107535722</v>
      </c>
      <c r="Z29" s="9">
        <v>1.862025005127468</v>
      </c>
      <c r="AA29" s="9">
        <v>1.6676880104935459</v>
      </c>
      <c r="AB29" s="9">
        <v>1.1080699149356676</v>
      </c>
      <c r="AC29" s="162">
        <v>1.6186316929220508</v>
      </c>
      <c r="AD29" s="9">
        <v>1.3121227887883198</v>
      </c>
      <c r="AE29" s="9">
        <v>1.5979508796531403</v>
      </c>
      <c r="AF29" s="9">
        <v>1.5655806324692101</v>
      </c>
      <c r="AG29" s="9">
        <v>1.8054751335126775</v>
      </c>
      <c r="AH29" s="162">
        <v>1.5708599330235602</v>
      </c>
      <c r="AI29" s="9">
        <v>1.7767095527018752</v>
      </c>
    </row>
    <row r="30" spans="1:35" ht="12" customHeight="1" x14ac:dyDescent="0.25">
      <c r="A30" s="94">
        <v>35</v>
      </c>
      <c r="B30" s="43">
        <v>26</v>
      </c>
      <c r="C30" s="8" t="s">
        <v>160</v>
      </c>
      <c r="D30" s="104" t="s">
        <v>149</v>
      </c>
      <c r="E30" s="9">
        <v>0.57487065274043192</v>
      </c>
      <c r="F30" s="9">
        <v>0.64289292488209482</v>
      </c>
      <c r="G30" s="9">
        <v>0.58296273463270243</v>
      </c>
      <c r="H30" s="9">
        <v>0.59159955331365011</v>
      </c>
      <c r="I30" s="162">
        <v>0.59281288828999013</v>
      </c>
      <c r="J30" s="9">
        <v>0.57469976494907815</v>
      </c>
      <c r="K30" s="9">
        <v>0.48285411637162806</v>
      </c>
      <c r="L30" s="9">
        <v>0.57738690997045561</v>
      </c>
      <c r="M30" s="9">
        <v>0.5162938978746312</v>
      </c>
      <c r="N30" s="162">
        <v>0.53726307735408707</v>
      </c>
      <c r="O30" s="9">
        <v>0.57029174989643705</v>
      </c>
      <c r="P30" s="9">
        <v>0.6583268708868486</v>
      </c>
      <c r="Q30" s="9">
        <v>0.54519697252368926</v>
      </c>
      <c r="R30" s="9">
        <v>0.65229110473748542</v>
      </c>
      <c r="S30" s="162">
        <v>0.60821964009817375</v>
      </c>
      <c r="T30" s="9">
        <v>0.48316978270153549</v>
      </c>
      <c r="U30" s="9">
        <v>0.56845094814037456</v>
      </c>
      <c r="V30" s="9">
        <v>0.63103727567090639</v>
      </c>
      <c r="W30" s="9">
        <v>0.58306439536607291</v>
      </c>
      <c r="X30" s="162">
        <v>0.57037341074943759</v>
      </c>
      <c r="Y30" s="9">
        <v>0.50697265205276643</v>
      </c>
      <c r="Z30" s="9">
        <v>0.6636382692702345</v>
      </c>
      <c r="AA30" s="9">
        <v>0.56054713201540363</v>
      </c>
      <c r="AB30" s="9">
        <v>0.59577884449758101</v>
      </c>
      <c r="AC30" s="162">
        <v>0.5816859106860558</v>
      </c>
      <c r="AD30" s="9">
        <v>0.50849386387253759</v>
      </c>
      <c r="AE30" s="9">
        <v>0.52251863028314283</v>
      </c>
      <c r="AF30" s="9">
        <v>0.49860343811603969</v>
      </c>
      <c r="AG30" s="9">
        <v>0.52721925118574064</v>
      </c>
      <c r="AH30" s="162">
        <v>0.51416769327667033</v>
      </c>
      <c r="AI30" s="9">
        <v>0.46649178500343641</v>
      </c>
    </row>
    <row r="31" spans="1:35" ht="12" customHeight="1" x14ac:dyDescent="0.25">
      <c r="A31" s="94">
        <v>36</v>
      </c>
      <c r="B31" s="43">
        <v>27</v>
      </c>
      <c r="C31" s="8" t="s">
        <v>159</v>
      </c>
      <c r="D31" s="104" t="s">
        <v>149</v>
      </c>
      <c r="E31" s="9">
        <v>0.22074615361388772</v>
      </c>
      <c r="F31" s="9">
        <v>0.2103265166368907</v>
      </c>
      <c r="G31" s="9">
        <v>0.27810249411267357</v>
      </c>
      <c r="H31" s="9">
        <v>0.38602598786740444</v>
      </c>
      <c r="I31" s="162">
        <v>0.28615795971063207</v>
      </c>
      <c r="J31" s="9">
        <v>0.28206031437922408</v>
      </c>
      <c r="K31" s="9">
        <v>0.30602053698857123</v>
      </c>
      <c r="L31" s="9">
        <v>0.23390222518916903</v>
      </c>
      <c r="M31" s="9">
        <v>0.28202474537799654</v>
      </c>
      <c r="N31" s="162">
        <v>0.27645798519305892</v>
      </c>
      <c r="O31" s="9">
        <v>0.34108906903047381</v>
      </c>
      <c r="P31" s="9">
        <v>0.34914794659376308</v>
      </c>
      <c r="Q31" s="9">
        <v>0.36886017693256951</v>
      </c>
      <c r="R31" s="9">
        <v>0.27905790486184628</v>
      </c>
      <c r="S31" s="162">
        <v>0.33452906132989113</v>
      </c>
      <c r="T31" s="9">
        <v>0.2529664612914449</v>
      </c>
      <c r="U31" s="9">
        <v>0.3284360350190792</v>
      </c>
      <c r="V31" s="9">
        <v>0.31910705001153938</v>
      </c>
      <c r="W31" s="9">
        <v>0.31585623443145983</v>
      </c>
      <c r="X31" s="162">
        <v>0.30649876503131496</v>
      </c>
      <c r="Y31" s="9">
        <v>0.4397208517991914</v>
      </c>
      <c r="Z31" s="9">
        <v>0.31175266155710679</v>
      </c>
      <c r="AA31" s="9">
        <v>0.30465393737971574</v>
      </c>
      <c r="AB31" s="9">
        <v>0.19255046084754418</v>
      </c>
      <c r="AC31" s="162">
        <v>0.3099794360973418</v>
      </c>
      <c r="AD31" s="9">
        <v>0.20488263725434863</v>
      </c>
      <c r="AE31" s="9">
        <v>0.21721153154624853</v>
      </c>
      <c r="AF31" s="9">
        <v>0.25160945188547795</v>
      </c>
      <c r="AG31" s="9">
        <v>0.26143059538915592</v>
      </c>
      <c r="AH31" s="162">
        <v>0.23369108983088679</v>
      </c>
      <c r="AI31" s="9">
        <v>0.24556594736296253</v>
      </c>
    </row>
    <row r="32" spans="1:35" ht="12" customHeight="1" x14ac:dyDescent="0.25">
      <c r="A32" s="94">
        <v>37</v>
      </c>
      <c r="B32" s="43">
        <v>28</v>
      </c>
      <c r="C32" s="8" t="s">
        <v>158</v>
      </c>
      <c r="D32" s="104" t="s">
        <v>150</v>
      </c>
      <c r="E32" s="190">
        <v>0.68010583599831109</v>
      </c>
      <c r="F32" s="190">
        <v>0.74940227909418766</v>
      </c>
      <c r="G32" s="190">
        <v>0.78329202028118394</v>
      </c>
      <c r="H32" s="190">
        <v>0.86214789767972355</v>
      </c>
      <c r="I32" s="191">
        <v>0.77600791859400664</v>
      </c>
      <c r="J32" s="190">
        <v>0.79860561612855918</v>
      </c>
      <c r="K32" s="190">
        <v>0.82806973432892717</v>
      </c>
      <c r="L32" s="190">
        <v>0.7378424337898799</v>
      </c>
      <c r="M32" s="190">
        <v>0.78628087167876615</v>
      </c>
      <c r="N32" s="191">
        <v>0.78831672395697527</v>
      </c>
      <c r="O32" s="190">
        <v>0.92134423586306124</v>
      </c>
      <c r="P32" s="190">
        <v>0.98872866293710893</v>
      </c>
      <c r="Q32" s="190">
        <v>0.93664023897022908</v>
      </c>
      <c r="R32" s="190">
        <v>0.69618169344547154</v>
      </c>
      <c r="S32" s="191">
        <v>0.88583646354991219</v>
      </c>
      <c r="T32" s="190">
        <v>0.71592777705605815</v>
      </c>
      <c r="U32" s="190">
        <v>0.83473879442143772</v>
      </c>
      <c r="V32" s="190">
        <v>0.81380520614301</v>
      </c>
      <c r="W32" s="190">
        <v>0.8326133922670762</v>
      </c>
      <c r="X32" s="191">
        <v>0.80344730562529809</v>
      </c>
      <c r="Y32" s="190">
        <v>1.1364849366671808</v>
      </c>
      <c r="Z32" s="190">
        <v>0.91738433843922795</v>
      </c>
      <c r="AA32" s="190">
        <v>0.88686592585051327</v>
      </c>
      <c r="AB32" s="190">
        <v>0.80070932219652413</v>
      </c>
      <c r="AC32" s="191">
        <v>0.93230503104561768</v>
      </c>
      <c r="AD32" s="190">
        <v>0.77869679331628883</v>
      </c>
      <c r="AE32" s="190">
        <v>0.78481362737896143</v>
      </c>
      <c r="AF32" s="190">
        <v>0.89023099095548597</v>
      </c>
      <c r="AG32" s="190">
        <v>0.93147490744403461</v>
      </c>
      <c r="AH32" s="191">
        <v>0.84564310874932069</v>
      </c>
      <c r="AI32" s="190">
        <v>0.74689998105060595</v>
      </c>
    </row>
    <row r="33" spans="1:35" ht="12" customHeight="1" x14ac:dyDescent="0.25">
      <c r="A33" s="94">
        <v>38</v>
      </c>
      <c r="B33" s="43">
        <v>29</v>
      </c>
      <c r="C33" s="8" t="s">
        <v>157</v>
      </c>
      <c r="D33" s="104" t="s">
        <v>150</v>
      </c>
      <c r="E33" s="190">
        <v>1.9999999999999996E-3</v>
      </c>
      <c r="F33" s="190">
        <v>2.8117730560633541E-3</v>
      </c>
      <c r="G33" s="190">
        <v>1.3224817759117703E-3</v>
      </c>
      <c r="H33" s="190">
        <v>4.0514247309612929E-3</v>
      </c>
      <c r="I33" s="191">
        <v>2.5621633999248412E-3</v>
      </c>
      <c r="J33" s="190">
        <v>2.6481117978795405E-3</v>
      </c>
      <c r="K33" s="190">
        <v>1.9999999999999996E-3</v>
      </c>
      <c r="L33" s="190">
        <v>2.6849722278295659E-3</v>
      </c>
      <c r="M33" s="190">
        <v>2.3336831343671541E-3</v>
      </c>
      <c r="N33" s="191">
        <v>2.4123639232409956E-3</v>
      </c>
      <c r="O33" s="190">
        <v>2.6622339518590837E-3</v>
      </c>
      <c r="P33" s="190">
        <v>2.6868064803501957E-3</v>
      </c>
      <c r="Q33" s="190">
        <v>1.9999999999999996E-3</v>
      </c>
      <c r="R33" s="190">
        <v>2.641116677535573E-3</v>
      </c>
      <c r="S33" s="191">
        <v>2.4941528191053035E-3</v>
      </c>
      <c r="T33" s="190">
        <v>2.2682963104033809E-3</v>
      </c>
      <c r="U33" s="190">
        <v>2.0248557881348416E-3</v>
      </c>
      <c r="V33" s="190">
        <v>1.6715946535507077E-3</v>
      </c>
      <c r="W33" s="190">
        <v>3.3039193782567465E-3</v>
      </c>
      <c r="X33" s="191">
        <v>2.3368420811240693E-3</v>
      </c>
      <c r="Y33" s="190">
        <v>3.0154128274573811E-3</v>
      </c>
      <c r="Z33" s="190">
        <v>2.3441666464468582E-3</v>
      </c>
      <c r="AA33" s="190">
        <v>2.6641813571136813E-3</v>
      </c>
      <c r="AB33" s="190">
        <v>2.0170390662842541E-3</v>
      </c>
      <c r="AC33" s="191">
        <v>2.5038463854595372E-3</v>
      </c>
      <c r="AD33" s="190">
        <v>1.7816864890880118E-3</v>
      </c>
      <c r="AE33" s="190">
        <v>1.593054296312622E-3</v>
      </c>
      <c r="AF33" s="190">
        <v>1.6561305062730153E-3</v>
      </c>
      <c r="AG33" s="190">
        <v>4.1115145832315136E-3</v>
      </c>
      <c r="AH33" s="191">
        <v>2.2624979618513768E-3</v>
      </c>
      <c r="AI33" s="190">
        <v>1.5606172912078662E-3</v>
      </c>
    </row>
    <row r="34" spans="1:35" ht="12" customHeight="1" x14ac:dyDescent="0.25">
      <c r="B34" s="43">
        <v>30</v>
      </c>
      <c r="C34" s="16"/>
      <c r="D34" s="105"/>
      <c r="E34" s="7"/>
      <c r="F34" s="7"/>
      <c r="G34" s="7"/>
      <c r="H34" s="7"/>
      <c r="I34" s="163"/>
      <c r="J34" s="7"/>
      <c r="K34" s="7"/>
      <c r="L34" s="7"/>
      <c r="M34" s="7"/>
      <c r="N34" s="163"/>
      <c r="O34" s="7"/>
      <c r="P34" s="7"/>
      <c r="Q34" s="7"/>
      <c r="R34" s="7"/>
      <c r="S34" s="163"/>
      <c r="T34" s="7"/>
      <c r="U34" s="7"/>
      <c r="V34" s="7"/>
      <c r="W34" s="7"/>
      <c r="X34" s="163"/>
      <c r="Y34" s="7"/>
      <c r="Z34" s="7"/>
      <c r="AA34" s="7"/>
      <c r="AB34" s="7"/>
      <c r="AC34" s="163"/>
      <c r="AD34" s="7"/>
      <c r="AE34" s="7"/>
      <c r="AF34" s="7"/>
      <c r="AG34" s="7"/>
      <c r="AH34" s="163"/>
      <c r="AI34" s="7"/>
    </row>
    <row r="35" spans="1:35" ht="12" customHeight="1" x14ac:dyDescent="0.25">
      <c r="A35" s="94">
        <v>46</v>
      </c>
      <c r="B35" s="43">
        <v>31</v>
      </c>
      <c r="C35" s="8" t="s">
        <v>156</v>
      </c>
      <c r="D35" s="104" t="s">
        <v>148</v>
      </c>
      <c r="E35" s="10">
        <v>21.309450000000002</v>
      </c>
      <c r="F35" s="10">
        <v>12.629579999999999</v>
      </c>
      <c r="G35" s="10">
        <v>25.986839999999997</v>
      </c>
      <c r="H35" s="10">
        <v>35.499974000000002</v>
      </c>
      <c r="I35" s="164">
        <v>95.425843999999998</v>
      </c>
      <c r="J35" s="10">
        <v>25.263432000000002</v>
      </c>
      <c r="K35" s="10">
        <v>29.111186</v>
      </c>
      <c r="L35" s="10">
        <v>23.207116000000003</v>
      </c>
      <c r="M35" s="10">
        <v>24.692876000000002</v>
      </c>
      <c r="N35" s="164">
        <v>102.27460999999998</v>
      </c>
      <c r="O35" s="10">
        <v>21.088754999999999</v>
      </c>
      <c r="P35" s="10">
        <v>22.741134719999994</v>
      </c>
      <c r="Q35" s="10">
        <v>19.858498959680002</v>
      </c>
      <c r="R35" s="10">
        <v>20.703701325120004</v>
      </c>
      <c r="S35" s="164">
        <v>84.392090004800011</v>
      </c>
      <c r="T35" s="10">
        <v>14.98279578232</v>
      </c>
      <c r="U35" s="10">
        <v>16.908893070810002</v>
      </c>
      <c r="V35" s="10">
        <v>21.678264383410003</v>
      </c>
      <c r="W35" s="10">
        <v>24.638597887171997</v>
      </c>
      <c r="X35" s="164">
        <v>78.208551123712013</v>
      </c>
      <c r="Y35" s="10">
        <v>24.251959968249185</v>
      </c>
      <c r="Z35" s="10">
        <v>24.144575341483812</v>
      </c>
      <c r="AA35" s="10">
        <v>23.090579708603915</v>
      </c>
      <c r="AB35" s="10">
        <v>14.719570580521129</v>
      </c>
      <c r="AC35" s="164">
        <v>86.20668559885803</v>
      </c>
      <c r="AD35" s="10">
        <v>16.985760252521285</v>
      </c>
      <c r="AE35" s="10">
        <v>23.288421382868577</v>
      </c>
      <c r="AF35" s="10">
        <v>22.284415075349969</v>
      </c>
      <c r="AG35" s="10">
        <v>24.581917723848019</v>
      </c>
      <c r="AH35" s="164">
        <v>87.140514434587857</v>
      </c>
      <c r="AI35" s="10">
        <v>21.591730438099994</v>
      </c>
    </row>
    <row r="36" spans="1:35" ht="12" customHeight="1" x14ac:dyDescent="0.25">
      <c r="A36" s="94">
        <v>47</v>
      </c>
      <c r="B36" s="43">
        <v>32</v>
      </c>
      <c r="C36" s="8" t="s">
        <v>155</v>
      </c>
      <c r="D36" s="104" t="s">
        <v>148</v>
      </c>
      <c r="E36" s="10">
        <v>6.9616399999999983</v>
      </c>
      <c r="F36" s="10">
        <v>4.6552300000000004</v>
      </c>
      <c r="G36" s="10">
        <v>7.7989619999999995</v>
      </c>
      <c r="H36" s="10">
        <v>8.4043279999999996</v>
      </c>
      <c r="I36" s="164">
        <v>27.820159999999998</v>
      </c>
      <c r="J36" s="10">
        <v>7.8572703110000015</v>
      </c>
      <c r="K36" s="10">
        <v>6.709772062599999</v>
      </c>
      <c r="L36" s="10">
        <v>7.6532537030000007</v>
      </c>
      <c r="M36" s="10">
        <v>6.8818624145999996</v>
      </c>
      <c r="N36" s="164">
        <v>29.102158491200001</v>
      </c>
      <c r="O36" s="10">
        <v>6.8185241781999997</v>
      </c>
      <c r="P36" s="10">
        <v>9.5056282878000005</v>
      </c>
      <c r="Q36" s="10">
        <v>7.3569041829999984</v>
      </c>
      <c r="R36" s="10">
        <v>9.0767883494199992</v>
      </c>
      <c r="S36" s="164">
        <v>32.757844998420005</v>
      </c>
      <c r="T36" s="10">
        <v>5.1551763587799995</v>
      </c>
      <c r="U36" s="10">
        <v>7.3685482076560005</v>
      </c>
      <c r="V36" s="10">
        <v>8.1378332090539995</v>
      </c>
      <c r="W36" s="10">
        <v>7.9259900430520007</v>
      </c>
      <c r="X36" s="164">
        <v>28.587547818541996</v>
      </c>
      <c r="Y36" s="10">
        <v>5.9181297198620051</v>
      </c>
      <c r="Z36" s="10">
        <v>8.3548858550759935</v>
      </c>
      <c r="AA36" s="10">
        <v>7.5153380639300043</v>
      </c>
      <c r="AB36" s="10">
        <v>8.0992808536239984</v>
      </c>
      <c r="AC36" s="164">
        <v>29.887634492492001</v>
      </c>
      <c r="AD36" s="10">
        <v>6.3525760045654742</v>
      </c>
      <c r="AE36" s="10">
        <v>7.2034454342086267</v>
      </c>
      <c r="AF36" s="10">
        <v>6.7842721175925593</v>
      </c>
      <c r="AG36" s="10">
        <v>6.7411684273111021</v>
      </c>
      <c r="AH36" s="164">
        <v>27.081461983677762</v>
      </c>
      <c r="AI36" s="10">
        <v>5.3383648611999996</v>
      </c>
    </row>
    <row r="37" spans="1:35" ht="12" customHeight="1" x14ac:dyDescent="0.25">
      <c r="A37" s="94">
        <v>48</v>
      </c>
      <c r="B37" s="43">
        <v>33</v>
      </c>
      <c r="C37" s="8" t="s">
        <v>154</v>
      </c>
      <c r="D37" s="104" t="s">
        <v>148</v>
      </c>
      <c r="E37" s="10">
        <v>2.1932200000000002</v>
      </c>
      <c r="F37" s="10">
        <v>1.1870739999999997</v>
      </c>
      <c r="G37" s="10">
        <v>3.141419</v>
      </c>
      <c r="H37" s="10">
        <v>5.0682810000000007</v>
      </c>
      <c r="I37" s="164">
        <v>11.589994000000001</v>
      </c>
      <c r="J37" s="10">
        <v>3.3092800000000007</v>
      </c>
      <c r="K37" s="10">
        <v>3.8458550000000011</v>
      </c>
      <c r="L37" s="10">
        <v>2.4987060000000003</v>
      </c>
      <c r="M37" s="10">
        <v>3.1956439999999993</v>
      </c>
      <c r="N37" s="164">
        <v>12.849484999999998</v>
      </c>
      <c r="O37" s="10">
        <v>3.401284</v>
      </c>
      <c r="P37" s="10">
        <v>4.3758710000000001</v>
      </c>
      <c r="Q37" s="10">
        <v>4.6981435204999995</v>
      </c>
      <c r="R37" s="10">
        <v>3.1659108792499997</v>
      </c>
      <c r="S37" s="164">
        <v>15.64120939975</v>
      </c>
      <c r="T37" s="10">
        <v>2.1020422082500003</v>
      </c>
      <c r="U37" s="10">
        <v>3.6303271145639999</v>
      </c>
      <c r="V37" s="10">
        <v>3.5543720861610009</v>
      </c>
      <c r="W37" s="10">
        <v>3.7551966929589997</v>
      </c>
      <c r="X37" s="164">
        <v>13.041938101933999</v>
      </c>
      <c r="Y37" s="10">
        <v>4.9139080581279995</v>
      </c>
      <c r="Z37" s="10">
        <v>3.3045365489379996</v>
      </c>
      <c r="AA37" s="10">
        <v>3.653739961249999</v>
      </c>
      <c r="AB37" s="10">
        <v>2.0191284451659288</v>
      </c>
      <c r="AC37" s="164">
        <v>13.891313013481927</v>
      </c>
      <c r="AD37" s="10">
        <v>2.0417289290682041</v>
      </c>
      <c r="AE37" s="10">
        <v>2.5083621449761546</v>
      </c>
      <c r="AF37" s="10">
        <v>2.9022214604539842</v>
      </c>
      <c r="AG37" s="10">
        <v>2.7998237579999965</v>
      </c>
      <c r="AH37" s="164">
        <v>10.252136292498339</v>
      </c>
      <c r="AI37" s="10">
        <v>2.3701078494000027</v>
      </c>
    </row>
    <row r="38" spans="1:35" ht="12" customHeight="1" x14ac:dyDescent="0.25">
      <c r="A38" s="94">
        <v>49</v>
      </c>
      <c r="B38" s="43">
        <v>34</v>
      </c>
      <c r="C38" s="8" t="s">
        <v>153</v>
      </c>
      <c r="D38" s="104" t="s">
        <v>164</v>
      </c>
      <c r="E38" s="10">
        <v>0.64050699</v>
      </c>
      <c r="F38" s="10">
        <v>0.41102956000000007</v>
      </c>
      <c r="G38" s="10">
        <v>0.86364483399999992</v>
      </c>
      <c r="H38" s="10">
        <v>1.0238035859999999</v>
      </c>
      <c r="I38" s="164">
        <v>2.9389849700000004</v>
      </c>
      <c r="J38" s="10">
        <v>0.94185394800000011</v>
      </c>
      <c r="K38" s="10">
        <v>1.0660133029999999</v>
      </c>
      <c r="L38" s="10">
        <v>0.86557866999999988</v>
      </c>
      <c r="M38" s="10">
        <v>0.94028493499999999</v>
      </c>
      <c r="N38" s="164">
        <v>3.8137308559999998</v>
      </c>
      <c r="O38" s="10">
        <v>0.96998977500000005</v>
      </c>
      <c r="P38" s="10">
        <v>1.23879175403</v>
      </c>
      <c r="Q38" s="10">
        <v>1.1330600578136001</v>
      </c>
      <c r="R38" s="10">
        <v>0.78789429595399996</v>
      </c>
      <c r="S38" s="164">
        <v>4.1297358827976005</v>
      </c>
      <c r="T38" s="10">
        <v>0.63867311643760005</v>
      </c>
      <c r="U38" s="10">
        <v>0.93525666448200007</v>
      </c>
      <c r="V38" s="10">
        <v>0.93159563698440007</v>
      </c>
      <c r="W38" s="10">
        <v>1.0354499167420002</v>
      </c>
      <c r="X38" s="164">
        <v>3.5409753346460002</v>
      </c>
      <c r="Y38" s="10">
        <v>1.2941761489999999</v>
      </c>
      <c r="Z38" s="10">
        <v>1.0203895209999994</v>
      </c>
      <c r="AA38" s="10">
        <v>1.054824998</v>
      </c>
      <c r="AB38" s="10">
        <v>0.89865199187809952</v>
      </c>
      <c r="AC38" s="164">
        <v>4.2680426598780983</v>
      </c>
      <c r="AD38" s="10">
        <v>0.8511994001817883</v>
      </c>
      <c r="AE38" s="10">
        <v>0.94653891615346841</v>
      </c>
      <c r="AF38" s="10">
        <v>1.0618623311808302</v>
      </c>
      <c r="AG38" s="10">
        <v>1.0936407810000013</v>
      </c>
      <c r="AH38" s="164">
        <v>3.9532414285160877</v>
      </c>
      <c r="AI38" s="10">
        <v>0.76160150900000001</v>
      </c>
    </row>
    <row r="39" spans="1:35" ht="12" customHeight="1" x14ac:dyDescent="0.25">
      <c r="A39" s="94">
        <v>50</v>
      </c>
      <c r="B39" s="43">
        <v>35</v>
      </c>
      <c r="C39" s="8" t="s">
        <v>152</v>
      </c>
      <c r="D39" s="104" t="s">
        <v>151</v>
      </c>
      <c r="E39" s="10">
        <v>0.71679627499999976</v>
      </c>
      <c r="F39" s="10">
        <v>0.88661343600000009</v>
      </c>
      <c r="G39" s="10">
        <v>1.0578989619999999</v>
      </c>
      <c r="H39" s="10">
        <v>1.3591694405700001</v>
      </c>
      <c r="I39" s="164">
        <v>4.0204781135700003</v>
      </c>
      <c r="J39" s="10">
        <v>1.2422068367736845</v>
      </c>
      <c r="K39" s="10">
        <v>1.3826080009999997</v>
      </c>
      <c r="L39" s="10">
        <v>1.0943107999999999</v>
      </c>
      <c r="M39" s="10">
        <v>1.1103306347400002</v>
      </c>
      <c r="N39" s="164">
        <v>4.8294562725136858</v>
      </c>
      <c r="O39" s="10">
        <v>1.0815724816400001</v>
      </c>
      <c r="P39" s="10">
        <v>1.1463874169999999</v>
      </c>
      <c r="Q39" s="10">
        <v>0.97110695239599998</v>
      </c>
      <c r="R39" s="10">
        <v>0.94644827892500005</v>
      </c>
      <c r="S39" s="164">
        <v>4.1455151299609998</v>
      </c>
      <c r="T39" s="10">
        <v>0.72772311138000001</v>
      </c>
      <c r="U39" s="10">
        <v>0.76112125913399997</v>
      </c>
      <c r="V39" s="10">
        <v>0.71259508828799989</v>
      </c>
      <c r="W39" s="10">
        <v>1.21700628702</v>
      </c>
      <c r="X39" s="164">
        <v>3.4184457458220003</v>
      </c>
      <c r="Y39" s="10">
        <v>1.1931927815666346</v>
      </c>
      <c r="Z39" s="10">
        <v>1.0171881506933489</v>
      </c>
      <c r="AA39" s="10">
        <v>1.2740751920635645</v>
      </c>
      <c r="AB39" s="10">
        <v>1.4195200695987686</v>
      </c>
      <c r="AC39" s="164">
        <v>4.9039761939223165</v>
      </c>
      <c r="AD39" s="10">
        <v>1.1230921472666819</v>
      </c>
      <c r="AE39" s="10">
        <v>0.95795381290685255</v>
      </c>
      <c r="AF39" s="10">
        <v>1.018561068492811</v>
      </c>
      <c r="AG39" s="10">
        <v>0.96747072163328129</v>
      </c>
      <c r="AH39" s="164">
        <v>4.0670777502996271</v>
      </c>
      <c r="AI39" s="10">
        <v>0.75226056110871853</v>
      </c>
    </row>
    <row r="40" spans="1:35" ht="12" customHeight="1" x14ac:dyDescent="0.25">
      <c r="B40" s="43">
        <v>36</v>
      </c>
      <c r="C40" s="8"/>
      <c r="D40" s="104"/>
      <c r="E40" s="7"/>
      <c r="F40" s="7"/>
      <c r="G40" s="7"/>
      <c r="H40" s="7"/>
      <c r="I40" s="163"/>
      <c r="J40" s="7"/>
      <c r="K40" s="7"/>
      <c r="L40" s="7"/>
      <c r="M40" s="7"/>
      <c r="N40" s="163"/>
      <c r="O40" s="7"/>
      <c r="P40" s="7"/>
      <c r="Q40" s="7"/>
      <c r="R40" s="7"/>
      <c r="S40" s="163"/>
      <c r="T40" s="7"/>
      <c r="U40" s="7"/>
      <c r="V40" s="7"/>
      <c r="W40" s="7"/>
      <c r="X40" s="163"/>
      <c r="Y40" s="7"/>
      <c r="Z40" s="7"/>
      <c r="AA40" s="7"/>
      <c r="AB40" s="7"/>
      <c r="AC40" s="163"/>
      <c r="AD40" s="7"/>
      <c r="AE40" s="7"/>
      <c r="AF40" s="7"/>
      <c r="AG40" s="7"/>
      <c r="AH40" s="163"/>
      <c r="AI40" s="7"/>
    </row>
    <row r="41" spans="1:35" ht="12" customHeight="1" x14ac:dyDescent="0.25">
      <c r="A41" s="43">
        <v>27</v>
      </c>
      <c r="B41" s="43">
        <v>78</v>
      </c>
      <c r="C41" s="8" t="s">
        <v>178</v>
      </c>
      <c r="D41" s="104" t="s">
        <v>165</v>
      </c>
      <c r="E41" s="203" t="s">
        <v>181</v>
      </c>
      <c r="F41" s="203" t="s">
        <v>181</v>
      </c>
      <c r="G41" s="203" t="s">
        <v>181</v>
      </c>
      <c r="H41" s="203" t="s">
        <v>181</v>
      </c>
      <c r="I41" s="204" t="s">
        <v>181</v>
      </c>
      <c r="J41" s="110">
        <v>36.759354802681656</v>
      </c>
      <c r="K41" s="110">
        <v>37.043233242516131</v>
      </c>
      <c r="L41" s="110">
        <v>38.68754734946512</v>
      </c>
      <c r="M41" s="110">
        <v>39.337432170156795</v>
      </c>
      <c r="N41" s="165">
        <v>37.938839821844709</v>
      </c>
      <c r="O41" s="110">
        <v>41.044137647011596</v>
      </c>
      <c r="P41" s="110">
        <v>38.154702614212958</v>
      </c>
      <c r="Q41" s="110">
        <v>40.076929439792089</v>
      </c>
      <c r="R41" s="110">
        <v>42.172420914483844</v>
      </c>
      <c r="S41" s="165">
        <v>40.314753026103254</v>
      </c>
      <c r="T41" s="110">
        <v>39.595377337035416</v>
      </c>
      <c r="U41" s="110">
        <v>39.836031313670738</v>
      </c>
      <c r="V41" s="110">
        <v>41.346223601240318</v>
      </c>
      <c r="W41" s="110">
        <v>41.509529158000419</v>
      </c>
      <c r="X41" s="165">
        <v>40.696102732430191</v>
      </c>
      <c r="Y41" s="110">
        <v>41.592168374311079</v>
      </c>
      <c r="Z41" s="110">
        <v>45.75291062421848</v>
      </c>
      <c r="AA41" s="110">
        <v>40.552257339886538</v>
      </c>
      <c r="AB41" s="110">
        <v>35.846648083903155</v>
      </c>
      <c r="AC41" s="165">
        <v>40.839665176291859</v>
      </c>
      <c r="AD41" s="110">
        <v>40.679840355110436</v>
      </c>
      <c r="AE41" s="10">
        <v>37.932508551289487</v>
      </c>
      <c r="AF41" s="10">
        <v>38.758038918209778</v>
      </c>
      <c r="AG41" s="10">
        <v>42.519936577774679</v>
      </c>
      <c r="AH41" s="165">
        <v>39.912868836801501</v>
      </c>
      <c r="AI41" s="10">
        <v>47.20042942139618</v>
      </c>
    </row>
    <row r="42" spans="1:35" ht="12" customHeight="1" x14ac:dyDescent="0.25">
      <c r="A42" s="43">
        <v>19</v>
      </c>
      <c r="B42" s="43">
        <v>68</v>
      </c>
      <c r="C42" s="8" t="s">
        <v>179</v>
      </c>
      <c r="D42" s="104" t="s">
        <v>166</v>
      </c>
      <c r="E42" s="111">
        <v>0.37705571435427931</v>
      </c>
      <c r="F42" s="111">
        <v>-0.27517909054853684</v>
      </c>
      <c r="G42" s="111">
        <v>-9.8076338748142117E-2</v>
      </c>
      <c r="H42" s="111">
        <v>-0.12780075123988113</v>
      </c>
      <c r="I42" s="158">
        <v>-3.9492840083419842E-3</v>
      </c>
      <c r="J42" s="111">
        <v>-0.2331384519899265</v>
      </c>
      <c r="K42" s="111">
        <v>-0.29400103203926947</v>
      </c>
      <c r="L42" s="111">
        <v>-0.23911539314277735</v>
      </c>
      <c r="M42" s="111">
        <v>-0.18265976176718215</v>
      </c>
      <c r="N42" s="158">
        <v>-0.24045652954758695</v>
      </c>
      <c r="O42" s="111">
        <v>-0.33814265463401177</v>
      </c>
      <c r="P42" s="111">
        <v>-0.59471474750628317</v>
      </c>
      <c r="Q42" s="111">
        <v>0.36756678830870954</v>
      </c>
      <c r="R42" s="111">
        <v>-0.38118539435832993</v>
      </c>
      <c r="S42" s="158">
        <v>-0.25464944846470544</v>
      </c>
      <c r="T42" s="111">
        <v>-2.4597242718372995E-2</v>
      </c>
      <c r="U42" s="111">
        <v>-0.12977066409172491</v>
      </c>
      <c r="V42" s="111">
        <v>-0.17695134927360023</v>
      </c>
      <c r="W42" s="111">
        <v>5.5021588181013895E-2</v>
      </c>
      <c r="X42" s="158">
        <v>-6.2875881657969118E-2</v>
      </c>
      <c r="Y42" s="111">
        <v>-0.23217415774803332</v>
      </c>
      <c r="Z42" s="111">
        <v>-0.57716834523747751</v>
      </c>
      <c r="AA42" s="111">
        <v>-0.36197362500392322</v>
      </c>
      <c r="AB42" s="111">
        <v>-0.77324407817573193</v>
      </c>
      <c r="AC42" s="158">
        <v>-0.45839647186985355</v>
      </c>
      <c r="AD42" s="111">
        <v>-0.40309026372453394</v>
      </c>
      <c r="AE42" s="111">
        <v>-0.61318143087990484</v>
      </c>
      <c r="AF42" s="111">
        <v>-0.97783927057522013</v>
      </c>
      <c r="AG42" s="111">
        <v>-1.1535328441170962</v>
      </c>
      <c r="AH42" s="158">
        <v>-0.82402182961647197</v>
      </c>
      <c r="AI42" s="111">
        <v>-1.296996014770772</v>
      </c>
    </row>
    <row r="43" spans="1:35" ht="12" customHeight="1" x14ac:dyDescent="0.25">
      <c r="B43" s="43">
        <v>39</v>
      </c>
    </row>
    <row r="44" spans="1:35" ht="12" customHeight="1" x14ac:dyDescent="0.25">
      <c r="B44" s="43">
        <v>40</v>
      </c>
    </row>
    <row r="45" spans="1:35" ht="20.100000000000001" customHeight="1" x14ac:dyDescent="0.25">
      <c r="B45" s="43">
        <v>41</v>
      </c>
      <c r="C45" s="83" t="s">
        <v>23</v>
      </c>
      <c r="D45" s="123"/>
      <c r="E45" s="124" t="str">
        <f t="shared" ref="E45:AI45" si="1">E$5</f>
        <v>1Q20</v>
      </c>
      <c r="F45" s="124" t="str">
        <f t="shared" si="1"/>
        <v>2Q20</v>
      </c>
      <c r="G45" s="124" t="str">
        <f t="shared" si="1"/>
        <v>3Q20</v>
      </c>
      <c r="H45" s="124" t="str">
        <f t="shared" si="1"/>
        <v>4Q20</v>
      </c>
      <c r="I45" s="124">
        <f>I$5</f>
        <v>2020</v>
      </c>
      <c r="J45" s="124" t="str">
        <f t="shared" si="1"/>
        <v>1Q21</v>
      </c>
      <c r="K45" s="124" t="str">
        <f t="shared" si="1"/>
        <v>2Q21</v>
      </c>
      <c r="L45" s="124" t="str">
        <f t="shared" si="1"/>
        <v>3Q21</v>
      </c>
      <c r="M45" s="124" t="str">
        <f t="shared" si="1"/>
        <v>4Q21</v>
      </c>
      <c r="N45" s="124">
        <f>N$5</f>
        <v>2021</v>
      </c>
      <c r="O45" s="124" t="str">
        <f t="shared" si="1"/>
        <v>1Q22</v>
      </c>
      <c r="P45" s="124" t="str">
        <f t="shared" si="1"/>
        <v>2Q22</v>
      </c>
      <c r="Q45" s="124" t="str">
        <f t="shared" si="1"/>
        <v>3Q22</v>
      </c>
      <c r="R45" s="124" t="str">
        <f t="shared" si="1"/>
        <v>4Q22</v>
      </c>
      <c r="S45" s="124">
        <f t="shared" si="1"/>
        <v>2022</v>
      </c>
      <c r="T45" s="124" t="str">
        <f t="shared" si="1"/>
        <v>1Q23</v>
      </c>
      <c r="U45" s="124" t="str">
        <f t="shared" si="1"/>
        <v>2Q23</v>
      </c>
      <c r="V45" s="124" t="str">
        <f t="shared" si="1"/>
        <v>3Q23</v>
      </c>
      <c r="W45" s="124" t="str">
        <f t="shared" si="1"/>
        <v>4Q23</v>
      </c>
      <c r="X45" s="124">
        <f t="shared" si="1"/>
        <v>2023</v>
      </c>
      <c r="Y45" s="124" t="str">
        <f t="shared" si="1"/>
        <v>1Q24</v>
      </c>
      <c r="Z45" s="124" t="str">
        <f t="shared" si="1"/>
        <v>2Q24</v>
      </c>
      <c r="AA45" s="124" t="str">
        <f t="shared" si="1"/>
        <v>3Q24</v>
      </c>
      <c r="AB45" s="124" t="str">
        <f t="shared" si="1"/>
        <v>4Q24</v>
      </c>
      <c r="AC45" s="124">
        <f t="shared" si="1"/>
        <v>2024</v>
      </c>
      <c r="AD45" s="124" t="str">
        <f t="shared" si="1"/>
        <v>1Q25</v>
      </c>
      <c r="AE45" s="124" t="str">
        <f t="shared" si="1"/>
        <v>2Q25</v>
      </c>
      <c r="AF45" s="124" t="str">
        <f t="shared" si="1"/>
        <v>3Q25</v>
      </c>
      <c r="AG45" s="124" t="str">
        <f t="shared" si="1"/>
        <v>4Q25</v>
      </c>
      <c r="AH45" s="124">
        <f t="shared" si="1"/>
        <v>2025</v>
      </c>
      <c r="AI45" s="124" t="str">
        <f t="shared" si="1"/>
        <v>1Q26</v>
      </c>
    </row>
    <row r="46" spans="1:35" ht="12" customHeight="1" x14ac:dyDescent="0.25">
      <c r="A46" s="94">
        <v>56</v>
      </c>
      <c r="B46" s="43">
        <v>42</v>
      </c>
      <c r="C46" s="2" t="s">
        <v>163</v>
      </c>
      <c r="D46" s="13" t="s">
        <v>148</v>
      </c>
      <c r="E46" s="3" t="s">
        <v>181</v>
      </c>
      <c r="F46" s="3" t="s">
        <v>181</v>
      </c>
      <c r="G46" s="3" t="s">
        <v>181</v>
      </c>
      <c r="H46" s="3" t="s">
        <v>181</v>
      </c>
      <c r="I46" s="159" t="s">
        <v>181</v>
      </c>
      <c r="J46" s="3">
        <v>501.94761999999997</v>
      </c>
      <c r="K46" s="3">
        <v>517.26291702000003</v>
      </c>
      <c r="L46" s="3">
        <v>527.02422000000001</v>
      </c>
      <c r="M46" s="3">
        <v>532.85321999999996</v>
      </c>
      <c r="N46" s="159">
        <v>2079.0879770199999</v>
      </c>
      <c r="O46" s="3">
        <v>513.45976074999999</v>
      </c>
      <c r="P46" s="3">
        <v>520.14341000000002</v>
      </c>
      <c r="Q46" s="3">
        <v>529.38691000000006</v>
      </c>
      <c r="R46" s="3">
        <v>551.24167999999997</v>
      </c>
      <c r="S46" s="159">
        <v>2114.2317607499999</v>
      </c>
      <c r="T46" s="3">
        <v>544.01080400000001</v>
      </c>
      <c r="U46" s="3">
        <v>546.26764500000002</v>
      </c>
      <c r="V46" s="3">
        <v>567.79850899999997</v>
      </c>
      <c r="W46" s="3">
        <v>561.7336140000001</v>
      </c>
      <c r="X46" s="159">
        <v>2219.8105719999999</v>
      </c>
      <c r="Y46" s="3">
        <v>530.33319199999994</v>
      </c>
      <c r="Z46" s="3">
        <v>537.52627899999993</v>
      </c>
      <c r="AA46" s="3">
        <v>570.59998489605096</v>
      </c>
      <c r="AB46" s="3">
        <v>548.4486141039489</v>
      </c>
      <c r="AC46" s="159">
        <v>2186.9080699999995</v>
      </c>
      <c r="AD46" s="3">
        <v>511.98457000000002</v>
      </c>
      <c r="AE46" s="3">
        <v>536.11549900000011</v>
      </c>
      <c r="AF46" s="3">
        <v>572.16669400000001</v>
      </c>
      <c r="AG46" s="3">
        <v>539.92238899999995</v>
      </c>
      <c r="AH46" s="159">
        <v>2160.1891519999999</v>
      </c>
      <c r="AI46" s="3">
        <v>418.04857400000003</v>
      </c>
    </row>
    <row r="47" spans="1:35" ht="12" customHeight="1" x14ac:dyDescent="0.25">
      <c r="A47" s="94">
        <v>57</v>
      </c>
      <c r="B47" s="43">
        <v>43</v>
      </c>
      <c r="C47" s="2" t="s">
        <v>162</v>
      </c>
      <c r="D47" s="13" t="s">
        <v>148</v>
      </c>
      <c r="E47" s="3">
        <v>423.59452999999996</v>
      </c>
      <c r="F47" s="3">
        <v>233.39319</v>
      </c>
      <c r="G47" s="3">
        <v>415.17899999999997</v>
      </c>
      <c r="H47" s="3">
        <v>430.45112</v>
      </c>
      <c r="I47" s="160">
        <v>1502.6178399999999</v>
      </c>
      <c r="J47" s="3">
        <v>501.94761999999997</v>
      </c>
      <c r="K47" s="3">
        <v>515.76605000000006</v>
      </c>
      <c r="L47" s="3">
        <v>527.02422000000001</v>
      </c>
      <c r="M47" s="3">
        <v>532.85321999999996</v>
      </c>
      <c r="N47" s="160">
        <v>2077.5911099999998</v>
      </c>
      <c r="O47" s="3">
        <v>513.60305900000003</v>
      </c>
      <c r="P47" s="3">
        <v>521.44821000000002</v>
      </c>
      <c r="Q47" s="3">
        <v>527.08283999999992</v>
      </c>
      <c r="R47" s="3">
        <v>549.8266799999999</v>
      </c>
      <c r="S47" s="160">
        <v>2111.9607889999997</v>
      </c>
      <c r="T47" s="3">
        <v>544.21142599999996</v>
      </c>
      <c r="U47" s="3">
        <v>546.26764500000002</v>
      </c>
      <c r="V47" s="3">
        <v>567.79850899999997</v>
      </c>
      <c r="W47" s="3">
        <v>561.7336140000001</v>
      </c>
      <c r="X47" s="160">
        <v>2220.0111939999997</v>
      </c>
      <c r="Y47" s="3">
        <v>530.33319199999994</v>
      </c>
      <c r="Z47" s="3">
        <v>537.52627899999993</v>
      </c>
      <c r="AA47" s="3">
        <v>563.61383199999989</v>
      </c>
      <c r="AB47" s="3">
        <v>574.00476700000002</v>
      </c>
      <c r="AC47" s="160">
        <v>2205.4780699999997</v>
      </c>
      <c r="AD47" s="3">
        <v>508.24457000000001</v>
      </c>
      <c r="AE47" s="3">
        <v>537.21549900000002</v>
      </c>
      <c r="AF47" s="3">
        <v>572.16669400000001</v>
      </c>
      <c r="AG47" s="3">
        <v>539.92238899999995</v>
      </c>
      <c r="AH47" s="160">
        <v>2157.549152</v>
      </c>
      <c r="AI47" s="3">
        <v>418.04857400000003</v>
      </c>
    </row>
    <row r="48" spans="1:35" ht="12" customHeight="1" x14ac:dyDescent="0.25">
      <c r="B48" s="43">
        <v>44</v>
      </c>
      <c r="C48" s="6"/>
      <c r="D48" s="7"/>
      <c r="E48" s="5"/>
      <c r="F48" s="5"/>
      <c r="G48" s="5"/>
      <c r="H48" s="5"/>
      <c r="I48" s="161"/>
      <c r="J48" s="5"/>
      <c r="K48" s="5"/>
      <c r="L48" s="5"/>
      <c r="M48" s="5"/>
      <c r="N48" s="161"/>
      <c r="O48" s="5"/>
      <c r="P48" s="5"/>
      <c r="Q48" s="5"/>
      <c r="R48" s="5"/>
      <c r="S48" s="161"/>
      <c r="T48" s="5"/>
      <c r="U48" s="5"/>
      <c r="V48" s="5"/>
      <c r="W48" s="5"/>
      <c r="X48" s="161"/>
      <c r="Y48" s="5"/>
      <c r="Z48" s="5"/>
      <c r="AA48" s="5"/>
      <c r="AB48" s="5"/>
      <c r="AC48" s="161"/>
      <c r="AD48" s="5"/>
      <c r="AE48" s="5"/>
      <c r="AF48" s="5"/>
      <c r="AG48" s="5"/>
      <c r="AH48" s="161"/>
      <c r="AI48" s="5"/>
    </row>
    <row r="49" spans="1:35" ht="12" customHeight="1" x14ac:dyDescent="0.25">
      <c r="A49" s="94">
        <v>61</v>
      </c>
      <c r="B49" s="43">
        <v>45</v>
      </c>
      <c r="C49" s="8" t="s">
        <v>161</v>
      </c>
      <c r="D49" s="104" t="s">
        <v>149</v>
      </c>
      <c r="E49" s="9">
        <v>2.5971365076409278</v>
      </c>
      <c r="F49" s="9">
        <v>2.792221634658663</v>
      </c>
      <c r="G49" s="9">
        <v>2.6792766408578204</v>
      </c>
      <c r="H49" s="9">
        <v>2.5812454617379088</v>
      </c>
      <c r="I49" s="162">
        <v>2.6455813470674019</v>
      </c>
      <c r="J49" s="9">
        <v>2.6381896182713249</v>
      </c>
      <c r="K49" s="9">
        <v>2.7257901135602078</v>
      </c>
      <c r="L49" s="9">
        <v>3.0668211035917858</v>
      </c>
      <c r="M49" s="9">
        <v>2.8904076060570678</v>
      </c>
      <c r="N49" s="162">
        <v>2.8333558858942172</v>
      </c>
      <c r="O49" s="9">
        <v>2.958468871165612</v>
      </c>
      <c r="P49" s="9">
        <v>2.8646871757408086</v>
      </c>
      <c r="Q49" s="9">
        <v>2.7713328705597777</v>
      </c>
      <c r="R49" s="9">
        <v>2.608234653145606</v>
      </c>
      <c r="S49" s="162">
        <v>2.7974305645060609</v>
      </c>
      <c r="T49" s="9">
        <v>2.8234697519930432</v>
      </c>
      <c r="U49" s="9">
        <v>2.8851858872220042</v>
      </c>
      <c r="V49" s="9">
        <v>2.8946838956915966</v>
      </c>
      <c r="W49" s="9">
        <v>2.8252457400564244</v>
      </c>
      <c r="X49" s="162">
        <v>2.8573193311564902</v>
      </c>
      <c r="Y49" s="9">
        <v>2.7630527790913773</v>
      </c>
      <c r="Z49" s="9">
        <v>2.5621061775102523</v>
      </c>
      <c r="AA49" s="9">
        <v>2.579512101115363</v>
      </c>
      <c r="AB49" s="9">
        <v>2.5423888247366921</v>
      </c>
      <c r="AC49" s="162">
        <v>2.6097425693135046</v>
      </c>
      <c r="AD49" s="9">
        <v>2.6421397809651861</v>
      </c>
      <c r="AE49" s="9">
        <v>2.8581183954262648</v>
      </c>
      <c r="AF49" s="9">
        <v>2.8489219461627706</v>
      </c>
      <c r="AG49" s="9">
        <v>2.7909746487656739</v>
      </c>
      <c r="AH49" s="162">
        <v>2.7879998203890475</v>
      </c>
      <c r="AI49" s="9">
        <v>2.7218781997328372</v>
      </c>
    </row>
    <row r="50" spans="1:35" ht="12" customHeight="1" x14ac:dyDescent="0.25">
      <c r="A50" s="94">
        <v>62</v>
      </c>
      <c r="B50" s="43">
        <v>46</v>
      </c>
      <c r="C50" s="8" t="s">
        <v>160</v>
      </c>
      <c r="D50" s="104" t="s">
        <v>149</v>
      </c>
      <c r="E50" s="9">
        <v>0.1599692089980482</v>
      </c>
      <c r="F50" s="9">
        <v>0.20073449315294931</v>
      </c>
      <c r="G50" s="9">
        <v>0.16942345300734923</v>
      </c>
      <c r="H50" s="9">
        <v>0.17894250106725243</v>
      </c>
      <c r="I50" s="162">
        <v>0.17434852590072955</v>
      </c>
      <c r="J50" s="9">
        <v>0.16188143296704943</v>
      </c>
      <c r="K50" s="9">
        <v>0.18825201852661685</v>
      </c>
      <c r="L50" s="9">
        <v>0.1979339773037376</v>
      </c>
      <c r="M50" s="9">
        <v>0.20319854687187591</v>
      </c>
      <c r="N50" s="162">
        <v>0.188170327702259</v>
      </c>
      <c r="O50" s="9">
        <v>0.17550460783939981</v>
      </c>
      <c r="P50" s="9">
        <v>0.1740287880171264</v>
      </c>
      <c r="Q50" s="9">
        <v>0.15907176943950596</v>
      </c>
      <c r="R50" s="9">
        <v>0.13425503469566083</v>
      </c>
      <c r="S50" s="162">
        <v>0.16030018417870881</v>
      </c>
      <c r="T50" s="9">
        <v>0.14679772636747249</v>
      </c>
      <c r="U50" s="9">
        <v>0.16635178896601135</v>
      </c>
      <c r="V50" s="9">
        <v>0.16288964929282687</v>
      </c>
      <c r="W50" s="9">
        <v>0.15915924874668436</v>
      </c>
      <c r="X50" s="162">
        <v>0.15885289270302663</v>
      </c>
      <c r="Y50" s="9">
        <v>0.15837609500406286</v>
      </c>
      <c r="Z50" s="9">
        <v>0.13852587847151532</v>
      </c>
      <c r="AA50" s="9">
        <v>0.13886298659895199</v>
      </c>
      <c r="AB50" s="9">
        <v>0.12697281350963993</v>
      </c>
      <c r="AC50" s="162">
        <v>0.14037840794940895</v>
      </c>
      <c r="AD50" s="9">
        <v>0.16366057697120623</v>
      </c>
      <c r="AE50" s="9">
        <v>0.1573024236219962</v>
      </c>
      <c r="AF50" s="9">
        <v>0.1660313758144055</v>
      </c>
      <c r="AG50" s="9">
        <v>0.19391379600670688</v>
      </c>
      <c r="AH50" s="162">
        <v>0.17027696570811776</v>
      </c>
      <c r="AI50" s="9">
        <v>0.14506113349402303</v>
      </c>
    </row>
    <row r="51" spans="1:35" ht="12" customHeight="1" x14ac:dyDescent="0.25">
      <c r="A51" s="94">
        <v>63</v>
      </c>
      <c r="B51" s="43">
        <v>47</v>
      </c>
      <c r="C51" s="8" t="s">
        <v>159</v>
      </c>
      <c r="D51" s="104" t="s">
        <v>149</v>
      </c>
      <c r="E51" s="9">
        <v>0.88476512503596316</v>
      </c>
      <c r="F51" s="9">
        <v>0.82382299543529947</v>
      </c>
      <c r="G51" s="9">
        <v>1.0106333058776684</v>
      </c>
      <c r="H51" s="9">
        <v>0.94879065479025815</v>
      </c>
      <c r="I51" s="162">
        <v>0.92841841242945999</v>
      </c>
      <c r="J51" s="9">
        <v>1.0076529499233406</v>
      </c>
      <c r="K51" s="9">
        <v>0.92281568358367128</v>
      </c>
      <c r="L51" s="9">
        <v>1.1849588240935114</v>
      </c>
      <c r="M51" s="9">
        <v>1.2054407778562359</v>
      </c>
      <c r="N51" s="162">
        <v>1.0822971802184889</v>
      </c>
      <c r="O51" s="9">
        <v>1.3104431791887745</v>
      </c>
      <c r="P51" s="9">
        <v>1.3427891525411508</v>
      </c>
      <c r="Q51" s="9">
        <v>1.3396110562051309</v>
      </c>
      <c r="R51" s="9">
        <v>1.3784416572873475</v>
      </c>
      <c r="S51" s="162">
        <v>1.3434116013207098</v>
      </c>
      <c r="T51" s="9">
        <v>1.3779411165836124</v>
      </c>
      <c r="U51" s="9">
        <v>1.3479006247935479</v>
      </c>
      <c r="V51" s="9">
        <v>1.3607917029595442</v>
      </c>
      <c r="W51" s="9">
        <v>1.3863628249955502</v>
      </c>
      <c r="X51" s="162">
        <v>1.3682939564493026</v>
      </c>
      <c r="Y51" s="9">
        <v>1.4775318833900173</v>
      </c>
      <c r="Z51" s="9">
        <v>1.4082083603581339</v>
      </c>
      <c r="AA51" s="9">
        <v>1.3519061398762826</v>
      </c>
      <c r="AB51" s="9">
        <v>1.5277465510396608</v>
      </c>
      <c r="AC51" s="162">
        <v>1.4416012774339544</v>
      </c>
      <c r="AD51" s="9">
        <v>1.3294083971978068</v>
      </c>
      <c r="AE51" s="9">
        <v>1.5194522524377168</v>
      </c>
      <c r="AF51" s="9">
        <v>1.4083100439956768</v>
      </c>
      <c r="AG51" s="9">
        <v>1.2380112653561399</v>
      </c>
      <c r="AH51" s="162">
        <v>1.374780267897318</v>
      </c>
      <c r="AI51" s="9">
        <v>1.4034156231806683</v>
      </c>
    </row>
    <row r="52" spans="1:35" ht="12" customHeight="1" x14ac:dyDescent="0.25">
      <c r="A52" s="94">
        <v>64</v>
      </c>
      <c r="B52" s="43">
        <v>48</v>
      </c>
      <c r="C52" s="8" t="s">
        <v>158</v>
      </c>
      <c r="D52" s="104" t="s">
        <v>150</v>
      </c>
      <c r="E52" s="190">
        <v>1.8898135559021503</v>
      </c>
      <c r="F52" s="190">
        <v>1.9167609680470967</v>
      </c>
      <c r="G52" s="190">
        <v>2.1997600512203106</v>
      </c>
      <c r="H52" s="190">
        <v>1.9702027723844695</v>
      </c>
      <c r="I52" s="191">
        <v>2.0026674314645416</v>
      </c>
      <c r="J52" s="190">
        <v>2.1130710212352439</v>
      </c>
      <c r="K52" s="190">
        <v>1.8260575119281308</v>
      </c>
      <c r="L52" s="190">
        <v>2.2163303234906353</v>
      </c>
      <c r="M52" s="190">
        <v>2.2399474286746357</v>
      </c>
      <c r="N52" s="191">
        <v>2.1005540402028391</v>
      </c>
      <c r="O52" s="190">
        <v>2.407279125338941</v>
      </c>
      <c r="P52" s="190">
        <v>2.3476113188690397</v>
      </c>
      <c r="Q52" s="190">
        <v>2.4461126831600137</v>
      </c>
      <c r="R52" s="190">
        <v>2.6387501057606011</v>
      </c>
      <c r="S52" s="191">
        <v>2.4624997299800371</v>
      </c>
      <c r="T52" s="190">
        <v>2.5505585709624552</v>
      </c>
      <c r="U52" s="190">
        <v>2.4182144999636579</v>
      </c>
      <c r="V52" s="190">
        <v>2.2214587710373861</v>
      </c>
      <c r="W52" s="190">
        <v>2.1962604466821167</v>
      </c>
      <c r="X52" s="191">
        <v>2.3441727533018928</v>
      </c>
      <c r="Y52" s="190">
        <v>2.4748757004068485</v>
      </c>
      <c r="Z52" s="190">
        <v>2.4218713239878644</v>
      </c>
      <c r="AA52" s="190">
        <v>2.3419481958349109</v>
      </c>
      <c r="AB52" s="190">
        <v>2.7336970104563609</v>
      </c>
      <c r="AC52" s="191">
        <v>2.4953491029432899</v>
      </c>
      <c r="AD52" s="190">
        <v>2.3551677087139358</v>
      </c>
      <c r="AE52" s="190">
        <v>2.5314976681266592</v>
      </c>
      <c r="AF52" s="190">
        <v>2.4965091010697669</v>
      </c>
      <c r="AG52" s="190">
        <v>2.209386204949543</v>
      </c>
      <c r="AH52" s="191">
        <v>2.4000739053815083</v>
      </c>
      <c r="AI52" s="190">
        <v>2.5077885303347531</v>
      </c>
    </row>
    <row r="53" spans="1:35" ht="12" customHeight="1" x14ac:dyDescent="0.25">
      <c r="A53" s="94">
        <v>65</v>
      </c>
      <c r="B53" s="43">
        <v>49</v>
      </c>
      <c r="C53" s="8" t="s">
        <v>157</v>
      </c>
      <c r="D53" s="104" t="s">
        <v>150</v>
      </c>
      <c r="E53" s="190">
        <v>1.2383181199247308E-2</v>
      </c>
      <c r="F53" s="190">
        <v>1.3926550684705066E-2</v>
      </c>
      <c r="G53" s="190">
        <v>1.2855957060522699E-2</v>
      </c>
      <c r="H53" s="190">
        <v>1.1168352866639074E-2</v>
      </c>
      <c r="I53" s="191">
        <v>1.2405525084429155E-2</v>
      </c>
      <c r="J53" s="190">
        <v>1.165671430018933E-2</v>
      </c>
      <c r="K53" s="190">
        <v>1.0378872358892174E-2</v>
      </c>
      <c r="L53" s="190">
        <v>1.1257926628115877E-2</v>
      </c>
      <c r="M53" s="190">
        <v>1.1982249070391278E-2</v>
      </c>
      <c r="N53" s="191">
        <v>1.1321818757686156E-2</v>
      </c>
      <c r="O53" s="190">
        <v>1.2562445168603352E-2</v>
      </c>
      <c r="P53" s="190">
        <v>1.0811158679226116E-2</v>
      </c>
      <c r="Q53" s="190">
        <v>1.1230402718624495E-2</v>
      </c>
      <c r="R53" s="190">
        <v>1.2350146413411624E-2</v>
      </c>
      <c r="S53" s="191">
        <v>1.1742340244603477E-2</v>
      </c>
      <c r="T53" s="190">
        <v>1.1180571254668167E-2</v>
      </c>
      <c r="U53" s="190">
        <v>1.1085137330684027E-2</v>
      </c>
      <c r="V53" s="190">
        <v>1.0266685713599065E-2</v>
      </c>
      <c r="W53" s="190">
        <v>1.0175658214309411E-2</v>
      </c>
      <c r="X53" s="191">
        <v>1.0669074398477059E-2</v>
      </c>
      <c r="Y53" s="190">
        <v>1.0556089161465936E-2</v>
      </c>
      <c r="Z53" s="190">
        <v>8.7348372173949966E-3</v>
      </c>
      <c r="AA53" s="190">
        <v>9.2975512612477468E-3</v>
      </c>
      <c r="AB53" s="190">
        <v>1.0500882198298452E-2</v>
      </c>
      <c r="AC53" s="191">
        <v>9.7762177890396863E-3</v>
      </c>
      <c r="AD53" s="190">
        <v>8.8989628821043425E-3</v>
      </c>
      <c r="AE53" s="190">
        <v>9.4244572635939165E-3</v>
      </c>
      <c r="AF53" s="190">
        <v>9.9376351528321916E-3</v>
      </c>
      <c r="AG53" s="190">
        <v>8.339188478665641E-3</v>
      </c>
      <c r="AH53" s="191">
        <v>9.1651735832266566E-3</v>
      </c>
      <c r="AI53" s="190">
        <v>8.662102626210956E-3</v>
      </c>
    </row>
    <row r="54" spans="1:35" ht="12" customHeight="1" x14ac:dyDescent="0.25">
      <c r="B54" s="43">
        <v>50</v>
      </c>
      <c r="C54" s="16"/>
      <c r="D54" s="105"/>
      <c r="E54" s="7"/>
      <c r="F54" s="7"/>
      <c r="G54" s="7"/>
      <c r="H54" s="7"/>
      <c r="I54" s="163"/>
      <c r="J54" s="7"/>
      <c r="K54" s="7"/>
      <c r="L54" s="7"/>
      <c r="M54" s="7"/>
      <c r="N54" s="163"/>
      <c r="O54" s="7"/>
      <c r="P54" s="7"/>
      <c r="Q54" s="7"/>
      <c r="R54" s="7"/>
      <c r="S54" s="163"/>
      <c r="T54" s="7"/>
      <c r="U54" s="7"/>
      <c r="V54" s="7"/>
      <c r="W54" s="7"/>
      <c r="X54" s="163"/>
      <c r="Y54" s="7"/>
      <c r="Z54" s="7"/>
      <c r="AA54" s="7"/>
      <c r="AB54" s="7"/>
      <c r="AC54" s="163"/>
      <c r="AD54" s="7"/>
      <c r="AE54" s="7"/>
      <c r="AF54" s="7"/>
      <c r="AG54" s="7"/>
      <c r="AH54" s="163"/>
      <c r="AI54" s="7"/>
    </row>
    <row r="55" spans="1:35" ht="12" customHeight="1" x14ac:dyDescent="0.25">
      <c r="A55" s="94">
        <v>73</v>
      </c>
      <c r="B55" s="43">
        <v>51</v>
      </c>
      <c r="C55" s="8" t="s">
        <v>156</v>
      </c>
      <c r="D55" s="104" t="s">
        <v>148</v>
      </c>
      <c r="E55" s="10">
        <v>9.7409212749999998</v>
      </c>
      <c r="F55" s="10">
        <v>5.7696466770000008</v>
      </c>
      <c r="G55" s="10">
        <v>9.7302815069999991</v>
      </c>
      <c r="H55" s="10">
        <v>9.6264000000000003</v>
      </c>
      <c r="I55" s="164">
        <v>34.867249459</v>
      </c>
      <c r="J55" s="10">
        <v>11.61931</v>
      </c>
      <c r="K55" s="10">
        <v>12.29349</v>
      </c>
      <c r="L55" s="10">
        <v>14.105809999999998</v>
      </c>
      <c r="M55" s="10">
        <v>13.356059999999998</v>
      </c>
      <c r="N55" s="164">
        <v>51.374669999999995</v>
      </c>
      <c r="O55" s="10">
        <v>13.200952135888462</v>
      </c>
      <c r="P55" s="10">
        <v>13.040389999999999</v>
      </c>
      <c r="Q55" s="10">
        <v>12.74015</v>
      </c>
      <c r="R55" s="10">
        <v>12.579810000000002</v>
      </c>
      <c r="S55" s="164">
        <v>51.561302135888475</v>
      </c>
      <c r="T55" s="10">
        <v>13.623796000000002</v>
      </c>
      <c r="U55" s="10">
        <v>13.839101999999999</v>
      </c>
      <c r="V55" s="10">
        <v>14.437757</v>
      </c>
      <c r="W55" s="10">
        <v>13.924131000000001</v>
      </c>
      <c r="X55" s="164">
        <v>55.824786000000003</v>
      </c>
      <c r="Y55" s="10">
        <v>12.864046000000004</v>
      </c>
      <c r="Z55" s="10">
        <v>12.062851999999994</v>
      </c>
      <c r="AA55" s="10">
        <v>12.825803000000009</v>
      </c>
      <c r="AB55" s="10">
        <v>12.883949043799138</v>
      </c>
      <c r="AC55" s="164">
        <v>50.63665004379915</v>
      </c>
      <c r="AD55" s="10">
        <v>11.879036972723803</v>
      </c>
      <c r="AE55" s="10">
        <v>13.569939000000007</v>
      </c>
      <c r="AF55" s="10">
        <v>14.379628396408782</v>
      </c>
      <c r="AG55" s="10">
        <v>13.235037999999985</v>
      </c>
      <c r="AH55" s="164">
        <v>53.06364236913258</v>
      </c>
      <c r="AI55" s="10">
        <v>9.9502609999999976</v>
      </c>
    </row>
    <row r="56" spans="1:35" ht="12" customHeight="1" x14ac:dyDescent="0.25">
      <c r="A56" s="94">
        <v>74</v>
      </c>
      <c r="B56" s="43">
        <v>52</v>
      </c>
      <c r="C56" s="8" t="s">
        <v>155</v>
      </c>
      <c r="D56" s="104" t="s">
        <v>148</v>
      </c>
      <c r="E56" s="10">
        <v>7.0037435000000009E-2</v>
      </c>
      <c r="F56" s="10">
        <v>4.0484515999999998E-2</v>
      </c>
      <c r="G56" s="10">
        <v>0.102979192</v>
      </c>
      <c r="H56" s="10">
        <v>0.12000999999999999</v>
      </c>
      <c r="I56" s="164">
        <v>0.33351114300000001</v>
      </c>
      <c r="J56" s="10">
        <v>6.3109999999999999E-2</v>
      </c>
      <c r="K56" s="10">
        <v>0.14180000000000001</v>
      </c>
      <c r="L56" s="10">
        <v>0.16556000000000001</v>
      </c>
      <c r="M56" s="10">
        <v>0.1346</v>
      </c>
      <c r="N56" s="164">
        <v>0.50507000000000002</v>
      </c>
      <c r="O56" s="10">
        <v>6.9193215998280419E-2</v>
      </c>
      <c r="P56" s="10">
        <v>8.3500000000000005E-2</v>
      </c>
      <c r="Q56" s="10">
        <v>6.8260000000000001E-2</v>
      </c>
      <c r="R56" s="10">
        <v>4.4670000000000001E-2</v>
      </c>
      <c r="S56" s="164">
        <v>0.26562321599828043</v>
      </c>
      <c r="T56" s="10">
        <v>7.2827000000000017E-2</v>
      </c>
      <c r="U56" s="10">
        <v>0.11041399999999998</v>
      </c>
      <c r="V56" s="10">
        <v>8.5872000000000018E-2</v>
      </c>
      <c r="W56" s="10">
        <v>8.5527000000000006E-2</v>
      </c>
      <c r="X56" s="164">
        <v>0.35464000000000001</v>
      </c>
      <c r="Y56" s="10">
        <v>9.0613999999999847E-2</v>
      </c>
      <c r="Z56" s="10">
        <v>7.4918999999999791E-2</v>
      </c>
      <c r="AA56" s="10">
        <v>7.001299999999995E-2</v>
      </c>
      <c r="AB56" s="10">
        <v>5.6242000154511244E-2</v>
      </c>
      <c r="AC56" s="164">
        <v>0.29178800015451084</v>
      </c>
      <c r="AD56" s="10">
        <v>9.3172999185184527E-2</v>
      </c>
      <c r="AE56" s="10">
        <v>8.5433000000000148E-2</v>
      </c>
      <c r="AF56" s="10">
        <v>8.7642045959261922E-2</v>
      </c>
      <c r="AG56" s="10">
        <v>0.10531099999999964</v>
      </c>
      <c r="AH56" s="164">
        <v>0.37155904514444621</v>
      </c>
      <c r="AI56" s="10">
        <v>4.5951999999999972E-2</v>
      </c>
    </row>
    <row r="57" spans="1:35" ht="12" customHeight="1" x14ac:dyDescent="0.25">
      <c r="A57" s="94">
        <v>75</v>
      </c>
      <c r="B57" s="43">
        <v>53</v>
      </c>
      <c r="C57" s="8" t="s">
        <v>154</v>
      </c>
      <c r="D57" s="104" t="s">
        <v>148</v>
      </c>
      <c r="E57" s="10">
        <v>2.8086228639999997</v>
      </c>
      <c r="F57" s="10">
        <v>1.5039120360000002</v>
      </c>
      <c r="G57" s="10">
        <v>3.3148387860000001</v>
      </c>
      <c r="H57" s="10">
        <v>3.2302399999999998</v>
      </c>
      <c r="I57" s="164">
        <v>10.857613686000001</v>
      </c>
      <c r="J57" s="10">
        <v>4.0358900000000002</v>
      </c>
      <c r="K57" s="10">
        <v>3.6795500000000003</v>
      </c>
      <c r="L57" s="10">
        <v>4.9009100000000005</v>
      </c>
      <c r="M57" s="10">
        <v>5.0840500000000004</v>
      </c>
      <c r="N57" s="164">
        <v>17.700400000000002</v>
      </c>
      <c r="O57" s="10">
        <v>5.4277999135341357</v>
      </c>
      <c r="P57" s="10">
        <v>5.7000200000000003</v>
      </c>
      <c r="Q57" s="10">
        <v>5.7872199999999996</v>
      </c>
      <c r="R57" s="10">
        <v>6.2803100000000001</v>
      </c>
      <c r="S57" s="164">
        <v>23.195349913534137</v>
      </c>
      <c r="T57" s="10">
        <v>6.1635179999999998</v>
      </c>
      <c r="U57" s="10">
        <v>5.9981559999999998</v>
      </c>
      <c r="V57" s="10">
        <v>6.3045959999999992</v>
      </c>
      <c r="W57" s="10">
        <v>6.4712169999999984</v>
      </c>
      <c r="X57" s="164">
        <v>24.937487000000001</v>
      </c>
      <c r="Y57" s="10">
        <v>6.5554379999999943</v>
      </c>
      <c r="Z57" s="10">
        <v>6.4251929999999886</v>
      </c>
      <c r="AA57" s="10">
        <v>6.3652939999999925</v>
      </c>
      <c r="AB57" s="10">
        <v>7.4593530261535816</v>
      </c>
      <c r="AC57" s="164">
        <v>26.805278026153559</v>
      </c>
      <c r="AD57" s="10">
        <v>5.7764659939128578</v>
      </c>
      <c r="AE57" s="10">
        <v>6.9748240000000168</v>
      </c>
      <c r="AF57" s="10">
        <v>6.8621608531210088</v>
      </c>
      <c r="AG57" s="10">
        <v>5.6346939999999988</v>
      </c>
      <c r="AH57" s="164">
        <v>25.248144847033881</v>
      </c>
      <c r="AI57" s="10">
        <v>4.9596069999999983</v>
      </c>
    </row>
    <row r="58" spans="1:35" ht="12" customHeight="1" x14ac:dyDescent="0.25">
      <c r="A58" s="94">
        <v>76</v>
      </c>
      <c r="B58" s="43">
        <v>54</v>
      </c>
      <c r="C58" s="8" t="s">
        <v>153</v>
      </c>
      <c r="D58" s="104" t="s">
        <v>164</v>
      </c>
      <c r="E58" s="10">
        <v>0.59924026389999996</v>
      </c>
      <c r="F58" s="10">
        <v>0.33620432620000001</v>
      </c>
      <c r="G58" s="10">
        <v>0.71604741084757184</v>
      </c>
      <c r="H58" s="10">
        <v>0.66368869000000008</v>
      </c>
      <c r="I58" s="164">
        <v>2.3151806909475718</v>
      </c>
      <c r="J58" s="10">
        <v>0.85210985999999989</v>
      </c>
      <c r="K58" s="10">
        <v>0.74506449999999991</v>
      </c>
      <c r="L58" s="10">
        <v>0.92100366</v>
      </c>
      <c r="M58" s="10">
        <v>0.94904915000000012</v>
      </c>
      <c r="N58" s="164">
        <v>3.4672271699999997</v>
      </c>
      <c r="O58" s="10">
        <v>0.97333482472046717</v>
      </c>
      <c r="P58" s="10">
        <v>0.97949816000000001</v>
      </c>
      <c r="Q58" s="10">
        <v>1.0448792899999999</v>
      </c>
      <c r="R58" s="10">
        <v>1.1979371600000002</v>
      </c>
      <c r="S58" s="164">
        <v>4.1956494347204671</v>
      </c>
      <c r="T58" s="10">
        <v>1.1502353029999999</v>
      </c>
      <c r="U58" s="10">
        <v>1.0776278930000001</v>
      </c>
      <c r="V58" s="10">
        <v>1.0225840480000001</v>
      </c>
      <c r="W58" s="10">
        <v>1.0200158350000001</v>
      </c>
      <c r="X58" s="164">
        <v>4.2704630789999998</v>
      </c>
      <c r="Y58" s="10">
        <v>1.0974627990000001</v>
      </c>
      <c r="Z58" s="10">
        <v>1.1061584670000004</v>
      </c>
      <c r="AA58" s="10">
        <v>1.102759869</v>
      </c>
      <c r="AB58" s="10">
        <v>1.335295140719247</v>
      </c>
      <c r="AC58" s="164">
        <v>4.6416762757192469</v>
      </c>
      <c r="AD58" s="10">
        <v>1.0255545087546589</v>
      </c>
      <c r="AE58" s="10">
        <v>1.1606579289999999</v>
      </c>
      <c r="AF58" s="10">
        <v>1.2143488872959358</v>
      </c>
      <c r="AG58" s="10">
        <v>1.0038892550000007</v>
      </c>
      <c r="AH58" s="164">
        <v>4.4044505800505958</v>
      </c>
      <c r="AI58" s="10">
        <v>0.88363601699999961</v>
      </c>
    </row>
    <row r="59" spans="1:35" ht="12" customHeight="1" x14ac:dyDescent="0.25">
      <c r="A59" s="94">
        <v>77</v>
      </c>
      <c r="B59" s="43">
        <v>55</v>
      </c>
      <c r="C59" s="8" t="s">
        <v>152</v>
      </c>
      <c r="D59" s="104" t="s">
        <v>151</v>
      </c>
      <c r="E59" s="10">
        <v>1.4417410399999999</v>
      </c>
      <c r="F59" s="10">
        <v>0.96064726000000011</v>
      </c>
      <c r="G59" s="10">
        <v>1.8122370396160925</v>
      </c>
      <c r="H59" s="10">
        <v>1.68441</v>
      </c>
      <c r="I59" s="164">
        <v>5.8990353396160931</v>
      </c>
      <c r="J59" s="10">
        <v>2.1718399999999995</v>
      </c>
      <c r="K59" s="10">
        <v>1.9428099999999995</v>
      </c>
      <c r="L59" s="10">
        <v>2.2704300000000002</v>
      </c>
      <c r="M59" s="10">
        <v>2.3394899999999996</v>
      </c>
      <c r="N59" s="164">
        <v>8.7245699999999999</v>
      </c>
      <c r="O59" s="10">
        <v>2.2172028481882107</v>
      </c>
      <c r="P59" s="10">
        <v>2.1082716716328815</v>
      </c>
      <c r="Q59" s="10">
        <v>2.3565809883202755</v>
      </c>
      <c r="R59" s="10">
        <v>2.5218500000000077</v>
      </c>
      <c r="S59" s="164">
        <v>9.203905508141375</v>
      </c>
      <c r="T59" s="10">
        <v>2.3315830000000015</v>
      </c>
      <c r="U59" s="10">
        <v>2.2079594439863257</v>
      </c>
      <c r="V59" s="10">
        <v>2.0381314321915078</v>
      </c>
      <c r="W59" s="10">
        <v>2.1179523618739768</v>
      </c>
      <c r="X59" s="164">
        <v>8.6956262380518119</v>
      </c>
      <c r="Y59" s="10">
        <v>2.1531752215237896</v>
      </c>
      <c r="Z59" s="10">
        <v>1.7039891753104579</v>
      </c>
      <c r="AA59" s="10">
        <v>1.7783271829585288</v>
      </c>
      <c r="AB59" s="10">
        <v>2.3385302488288096</v>
      </c>
      <c r="AC59" s="164">
        <v>7.9740218286215852</v>
      </c>
      <c r="AD59" s="10">
        <v>1.795816185865323</v>
      </c>
      <c r="AE59" s="10">
        <v>1.9894902046834833</v>
      </c>
      <c r="AF59" s="10">
        <v>2.2194449863989791</v>
      </c>
      <c r="AG59" s="10">
        <v>1.6887131737388279</v>
      </c>
      <c r="AH59" s="164">
        <v>7.6934645506866133</v>
      </c>
      <c r="AI59" s="10">
        <v>1.2903281327520262</v>
      </c>
    </row>
    <row r="60" spans="1:35" ht="12" customHeight="1" x14ac:dyDescent="0.25">
      <c r="B60" s="43">
        <v>56</v>
      </c>
      <c r="C60" s="8"/>
      <c r="D60" s="104"/>
      <c r="E60" s="7"/>
      <c r="F60" s="7"/>
      <c r="G60" s="7"/>
      <c r="H60" s="7"/>
      <c r="I60" s="163"/>
      <c r="J60" s="7"/>
      <c r="K60" s="7"/>
      <c r="L60" s="7"/>
      <c r="M60" s="7"/>
      <c r="N60" s="163"/>
      <c r="O60" s="7"/>
      <c r="P60" s="7"/>
      <c r="Q60" s="7"/>
      <c r="R60" s="7"/>
      <c r="S60" s="163"/>
      <c r="T60" s="7"/>
      <c r="U60" s="7"/>
      <c r="V60" s="7"/>
      <c r="W60" s="7"/>
      <c r="X60" s="163"/>
      <c r="Y60" s="7"/>
      <c r="Z60" s="7"/>
      <c r="AA60" s="7"/>
      <c r="AB60" s="7"/>
      <c r="AC60" s="163"/>
      <c r="AD60" s="7"/>
      <c r="AE60" s="7"/>
      <c r="AF60" s="7"/>
      <c r="AG60" s="7"/>
      <c r="AH60" s="163"/>
      <c r="AI60" s="7"/>
    </row>
    <row r="61" spans="1:35" ht="12" customHeight="1" x14ac:dyDescent="0.25">
      <c r="A61" s="43">
        <v>40</v>
      </c>
      <c r="B61" s="43">
        <v>105</v>
      </c>
      <c r="C61" s="8" t="s">
        <v>178</v>
      </c>
      <c r="D61" s="104" t="s">
        <v>165</v>
      </c>
      <c r="E61" s="203" t="s">
        <v>181</v>
      </c>
      <c r="F61" s="203" t="s">
        <v>181</v>
      </c>
      <c r="G61" s="203" t="s">
        <v>181</v>
      </c>
      <c r="H61" s="203" t="s">
        <v>181</v>
      </c>
      <c r="I61" s="204" t="s">
        <v>181</v>
      </c>
      <c r="J61" s="110">
        <v>55.162323471122328</v>
      </c>
      <c r="K61" s="110">
        <v>57.046237804911733</v>
      </c>
      <c r="L61" s="110">
        <v>56.500194203598461</v>
      </c>
      <c r="M61" s="110">
        <v>61.291301927386279</v>
      </c>
      <c r="N61" s="165">
        <v>57.541326353673099</v>
      </c>
      <c r="O61" s="110">
        <v>62.145632664543733</v>
      </c>
      <c r="P61" s="110">
        <v>60.132060516613876</v>
      </c>
      <c r="Q61" s="110">
        <v>58.468878174823516</v>
      </c>
      <c r="R61" s="110">
        <v>58.620428241132281</v>
      </c>
      <c r="S61" s="165">
        <v>59.813118130764671</v>
      </c>
      <c r="T61" s="110">
        <v>60.072882464617699</v>
      </c>
      <c r="U61" s="110">
        <v>63.102031166425697</v>
      </c>
      <c r="V61" s="110">
        <v>57.522355293821306</v>
      </c>
      <c r="W61" s="110">
        <v>70.602545479858023</v>
      </c>
      <c r="X61" s="165">
        <v>62.409519826145178</v>
      </c>
      <c r="Y61" s="110">
        <v>61.963570780989286</v>
      </c>
      <c r="Z61" s="110">
        <v>65.683325689086857</v>
      </c>
      <c r="AA61" s="110">
        <v>63.137128953025034</v>
      </c>
      <c r="AB61" s="110">
        <v>66.609836325627569</v>
      </c>
      <c r="AC61" s="165">
        <v>64.381974693586486</v>
      </c>
      <c r="AD61" s="110">
        <v>61.386540597964469</v>
      </c>
      <c r="AE61" s="10">
        <v>63.315582709947087</v>
      </c>
      <c r="AF61" s="10">
        <v>62.527205000156854</v>
      </c>
      <c r="AG61" s="10">
        <v>70.621709725024971</v>
      </c>
      <c r="AH61" s="165">
        <v>64.480438168020015</v>
      </c>
      <c r="AI61" s="10">
        <v>66.825631487502818</v>
      </c>
    </row>
    <row r="62" spans="1:35" ht="12" customHeight="1" x14ac:dyDescent="0.25">
      <c r="A62" s="43">
        <v>32</v>
      </c>
      <c r="B62" s="43">
        <v>95</v>
      </c>
      <c r="C62" s="8" t="s">
        <v>179</v>
      </c>
      <c r="D62" s="104" t="s">
        <v>166</v>
      </c>
      <c r="E62" s="111">
        <v>0.42047860283211097</v>
      </c>
      <c r="F62" s="111">
        <v>0.36735346734063684</v>
      </c>
      <c r="G62" s="111">
        <v>0.61863900555187568</v>
      </c>
      <c r="H62" s="111">
        <v>0.90789302592550669</v>
      </c>
      <c r="I62" s="158">
        <v>0.60691208855492551</v>
      </c>
      <c r="J62" s="111">
        <v>0.61226772850259659</v>
      </c>
      <c r="K62" s="111">
        <v>0.4234948848628946</v>
      </c>
      <c r="L62" s="111">
        <v>0.36633812977893565</v>
      </c>
      <c r="M62" s="111">
        <v>0.15000383938656001</v>
      </c>
      <c r="N62" s="158">
        <v>0.37749390630724106</v>
      </c>
      <c r="O62" s="111">
        <v>0.37282509884938259</v>
      </c>
      <c r="P62" s="111">
        <v>0.31171026714847555</v>
      </c>
      <c r="Q62" s="111">
        <v>0.63038380755935297</v>
      </c>
      <c r="R62" s="111">
        <v>-2.9577550094798026E-3</v>
      </c>
      <c r="S62" s="158">
        <v>0.33005745182071111</v>
      </c>
      <c r="T62" s="111">
        <v>0.22063387800855183</v>
      </c>
      <c r="U62" s="111">
        <v>0.34634891670073797</v>
      </c>
      <c r="V62" s="111">
        <v>0.20436413275935431</v>
      </c>
      <c r="W62" s="111">
        <v>0.37449694882248025</v>
      </c>
      <c r="X62" s="158">
        <v>0.2860172714850619</v>
      </c>
      <c r="Y62" s="111">
        <v>0.24223106100701539</v>
      </c>
      <c r="Z62" s="111">
        <v>-5.0978737516314057E-2</v>
      </c>
      <c r="AA62" s="111">
        <v>0.17982067086060646</v>
      </c>
      <c r="AB62" s="111">
        <v>-4.0160917162624578E-2</v>
      </c>
      <c r="AC62" s="158">
        <v>8.4089418140732952E-2</v>
      </c>
      <c r="AD62" s="111">
        <v>-9.998641765955589E-2</v>
      </c>
      <c r="AE62" s="111">
        <v>-0.39030946198495631</v>
      </c>
      <c r="AF62" s="111">
        <v>-0.48787702883017275</v>
      </c>
      <c r="AG62" s="111">
        <v>-0.95231945444869237</v>
      </c>
      <c r="AH62" s="158">
        <v>-0.49008099254841569</v>
      </c>
      <c r="AI62" s="111">
        <v>-1.3537296337251301</v>
      </c>
    </row>
    <row r="63" spans="1:35" ht="12" customHeight="1" x14ac:dyDescent="0.25">
      <c r="B63" s="43">
        <v>59</v>
      </c>
    </row>
    <row r="64" spans="1:35" ht="12" customHeight="1" x14ac:dyDescent="0.25">
      <c r="B64" s="43">
        <v>60</v>
      </c>
    </row>
    <row r="65" spans="1:35" ht="20.100000000000001" customHeight="1" x14ac:dyDescent="0.25">
      <c r="B65" s="43">
        <v>61</v>
      </c>
      <c r="C65" s="83" t="s">
        <v>24</v>
      </c>
      <c r="D65" s="123"/>
      <c r="E65" s="124" t="str">
        <f t="shared" ref="E65:AI65" si="2">E$5</f>
        <v>1Q20</v>
      </c>
      <c r="F65" s="124" t="str">
        <f t="shared" si="2"/>
        <v>2Q20</v>
      </c>
      <c r="G65" s="124" t="str">
        <f t="shared" si="2"/>
        <v>3Q20</v>
      </c>
      <c r="H65" s="124" t="str">
        <f t="shared" si="2"/>
        <v>4Q20</v>
      </c>
      <c r="I65" s="124">
        <f>I$5</f>
        <v>2020</v>
      </c>
      <c r="J65" s="124" t="str">
        <f t="shared" si="2"/>
        <v>1Q21</v>
      </c>
      <c r="K65" s="124" t="str">
        <f t="shared" si="2"/>
        <v>2Q21</v>
      </c>
      <c r="L65" s="124" t="str">
        <f t="shared" si="2"/>
        <v>3Q21</v>
      </c>
      <c r="M65" s="124" t="str">
        <f t="shared" si="2"/>
        <v>4Q21</v>
      </c>
      <c r="N65" s="124">
        <f>N$5</f>
        <v>2021</v>
      </c>
      <c r="O65" s="124" t="str">
        <f t="shared" si="2"/>
        <v>1Q22</v>
      </c>
      <c r="P65" s="124" t="str">
        <f t="shared" si="2"/>
        <v>2Q22</v>
      </c>
      <c r="Q65" s="124" t="str">
        <f t="shared" si="2"/>
        <v>3Q22</v>
      </c>
      <c r="R65" s="124" t="str">
        <f t="shared" si="2"/>
        <v>4Q22</v>
      </c>
      <c r="S65" s="124">
        <f t="shared" si="2"/>
        <v>2022</v>
      </c>
      <c r="T65" s="124" t="str">
        <f t="shared" si="2"/>
        <v>1Q23</v>
      </c>
      <c r="U65" s="124" t="str">
        <f t="shared" si="2"/>
        <v>2Q23</v>
      </c>
      <c r="V65" s="124" t="str">
        <f t="shared" si="2"/>
        <v>3Q23</v>
      </c>
      <c r="W65" s="124" t="str">
        <f t="shared" si="2"/>
        <v>4Q23</v>
      </c>
      <c r="X65" s="124">
        <f t="shared" si="2"/>
        <v>2023</v>
      </c>
      <c r="Y65" s="124" t="str">
        <f t="shared" si="2"/>
        <v>1Q24</v>
      </c>
      <c r="Z65" s="124" t="str">
        <f t="shared" si="2"/>
        <v>2Q24</v>
      </c>
      <c r="AA65" s="124" t="str">
        <f t="shared" si="2"/>
        <v>3Q24</v>
      </c>
      <c r="AB65" s="124" t="str">
        <f t="shared" si="2"/>
        <v>4Q24</v>
      </c>
      <c r="AC65" s="124">
        <f t="shared" si="2"/>
        <v>2024</v>
      </c>
      <c r="AD65" s="124" t="str">
        <f t="shared" si="2"/>
        <v>1Q25</v>
      </c>
      <c r="AE65" s="124" t="str">
        <f t="shared" si="2"/>
        <v>2Q25</v>
      </c>
      <c r="AF65" s="124" t="str">
        <f t="shared" si="2"/>
        <v>3Q25</v>
      </c>
      <c r="AG65" s="124" t="str">
        <f t="shared" si="2"/>
        <v>4Q25</v>
      </c>
      <c r="AH65" s="124">
        <f t="shared" si="2"/>
        <v>2025</v>
      </c>
      <c r="AI65" s="124" t="str">
        <f t="shared" si="2"/>
        <v>1Q26</v>
      </c>
    </row>
    <row r="66" spans="1:35" ht="12" customHeight="1" x14ac:dyDescent="0.25">
      <c r="A66" s="94">
        <v>83</v>
      </c>
      <c r="B66" s="43">
        <v>62</v>
      </c>
      <c r="C66" s="2" t="s">
        <v>163</v>
      </c>
      <c r="D66" s="13" t="s">
        <v>148</v>
      </c>
      <c r="E66" s="3" t="s">
        <v>181</v>
      </c>
      <c r="F66" s="3" t="s">
        <v>181</v>
      </c>
      <c r="G66" s="3" t="s">
        <v>181</v>
      </c>
      <c r="H66" s="3" t="s">
        <v>181</v>
      </c>
      <c r="I66" s="159" t="s">
        <v>181</v>
      </c>
      <c r="J66" s="3">
        <v>185.31143</v>
      </c>
      <c r="K66" s="3">
        <v>371.55896999999999</v>
      </c>
      <c r="L66" s="3">
        <v>338.27294000000001</v>
      </c>
      <c r="M66" s="3">
        <v>375.96395000000001</v>
      </c>
      <c r="N66" s="159">
        <v>1271.1072900000001</v>
      </c>
      <c r="O66" s="3">
        <v>296.28662699999995</v>
      </c>
      <c r="P66" s="3">
        <v>325.01900000000001</v>
      </c>
      <c r="Q66" s="3">
        <v>338.78804000000002</v>
      </c>
      <c r="R66" s="3">
        <v>393.58737000000002</v>
      </c>
      <c r="S66" s="159">
        <v>1353.6810370000001</v>
      </c>
      <c r="T66" s="3">
        <v>341.85803499999997</v>
      </c>
      <c r="U66" s="3">
        <v>363.426695</v>
      </c>
      <c r="V66" s="3">
        <v>289.59620706111127</v>
      </c>
      <c r="W66" s="3">
        <v>399.07673499999999</v>
      </c>
      <c r="X66" s="159">
        <v>1393.9576720611112</v>
      </c>
      <c r="Y66" s="3">
        <v>346.67359199999999</v>
      </c>
      <c r="Z66" s="3">
        <v>378.68192799999997</v>
      </c>
      <c r="AA66" s="3">
        <v>364.9</v>
      </c>
      <c r="AB66" s="3">
        <v>421.61967399999997</v>
      </c>
      <c r="AC66" s="159">
        <v>1511.875194</v>
      </c>
      <c r="AD66" s="3">
        <v>311.85461699999996</v>
      </c>
      <c r="AE66" s="3">
        <v>383.356582</v>
      </c>
      <c r="AF66" s="3">
        <v>365.76253200000002</v>
      </c>
      <c r="AG66" s="3">
        <v>391.88135</v>
      </c>
      <c r="AH66" s="159">
        <v>1452.8550810000002</v>
      </c>
      <c r="AI66" s="3">
        <v>280.29186399999998</v>
      </c>
    </row>
    <row r="67" spans="1:35" ht="12" customHeight="1" x14ac:dyDescent="0.25">
      <c r="A67" s="94">
        <v>84</v>
      </c>
      <c r="B67" s="43">
        <v>63</v>
      </c>
      <c r="C67" s="2" t="s">
        <v>162</v>
      </c>
      <c r="D67" s="13" t="s">
        <v>148</v>
      </c>
      <c r="E67" s="3">
        <v>324.53826000000004</v>
      </c>
      <c r="F67" s="3">
        <v>53.386389999999999</v>
      </c>
      <c r="G67" s="3">
        <v>357.11058999999995</v>
      </c>
      <c r="H67" s="3">
        <v>330.32759000000004</v>
      </c>
      <c r="I67" s="160">
        <v>1065.3628299999998</v>
      </c>
      <c r="J67" s="3">
        <v>185.31143</v>
      </c>
      <c r="K67" s="3">
        <v>371.55896999999999</v>
      </c>
      <c r="L67" s="3">
        <v>338.27294000000001</v>
      </c>
      <c r="M67" s="3">
        <v>375.96395000000001</v>
      </c>
      <c r="N67" s="160">
        <v>1271.1072900000001</v>
      </c>
      <c r="O67" s="3">
        <v>296.28662699999995</v>
      </c>
      <c r="P67" s="3">
        <v>325.01900000000001</v>
      </c>
      <c r="Q67" s="3">
        <v>338.78804000000002</v>
      </c>
      <c r="R67" s="3">
        <v>393.58737000000002</v>
      </c>
      <c r="S67" s="160">
        <v>1353.6810370000001</v>
      </c>
      <c r="T67" s="3">
        <v>341.85803499999997</v>
      </c>
      <c r="U67" s="3">
        <v>372.896523</v>
      </c>
      <c r="V67" s="3">
        <v>289.69971800000002</v>
      </c>
      <c r="W67" s="3">
        <v>392.73771999999997</v>
      </c>
      <c r="X67" s="160">
        <v>1397.191996</v>
      </c>
      <c r="Y67" s="3">
        <v>346.67359199999999</v>
      </c>
      <c r="Z67" s="3">
        <v>378.68192799999997</v>
      </c>
      <c r="AA67" s="3">
        <v>397.78126199999997</v>
      </c>
      <c r="AB67" s="3">
        <v>388.73841200000004</v>
      </c>
      <c r="AC67" s="160">
        <v>1511.8751940000002</v>
      </c>
      <c r="AD67" s="3">
        <v>311.85461699999996</v>
      </c>
      <c r="AE67" s="3">
        <v>383.356582</v>
      </c>
      <c r="AF67" s="3">
        <v>365.76253200000002</v>
      </c>
      <c r="AG67" s="3">
        <v>391.88135</v>
      </c>
      <c r="AH67" s="160">
        <v>1452.8550810000002</v>
      </c>
      <c r="AI67" s="3">
        <v>280.29186399999998</v>
      </c>
    </row>
    <row r="68" spans="1:35" ht="12" customHeight="1" x14ac:dyDescent="0.25">
      <c r="B68" s="43">
        <v>64</v>
      </c>
      <c r="C68" s="6"/>
      <c r="D68" s="7"/>
      <c r="E68" s="5"/>
      <c r="F68" s="5"/>
      <c r="G68" s="5"/>
      <c r="H68" s="5"/>
      <c r="I68" s="161"/>
      <c r="J68" s="5"/>
      <c r="K68" s="5"/>
      <c r="L68" s="5"/>
      <c r="M68" s="5"/>
      <c r="N68" s="161"/>
      <c r="O68" s="5"/>
      <c r="P68" s="5"/>
      <c r="Q68" s="5"/>
      <c r="R68" s="5"/>
      <c r="S68" s="161"/>
      <c r="T68" s="5"/>
      <c r="U68" s="5"/>
      <c r="V68" s="5"/>
      <c r="W68" s="5"/>
      <c r="X68" s="161"/>
      <c r="Y68" s="5"/>
      <c r="Z68" s="5"/>
      <c r="AA68" s="5"/>
      <c r="AB68" s="5"/>
      <c r="AC68" s="161"/>
      <c r="AD68" s="5"/>
      <c r="AE68" s="5"/>
      <c r="AF68" s="5"/>
      <c r="AG68" s="5"/>
      <c r="AH68" s="161"/>
      <c r="AI68" s="5"/>
    </row>
    <row r="69" spans="1:35" ht="12" customHeight="1" x14ac:dyDescent="0.25">
      <c r="A69" s="94">
        <v>88</v>
      </c>
      <c r="B69" s="43">
        <v>65</v>
      </c>
      <c r="C69" s="8" t="s">
        <v>161</v>
      </c>
      <c r="D69" s="104" t="s">
        <v>149</v>
      </c>
      <c r="E69" s="9">
        <v>1.4321190533898838</v>
      </c>
      <c r="F69" s="9">
        <v>1.2</v>
      </c>
      <c r="G69" s="9">
        <v>1.0828281953217911</v>
      </c>
      <c r="H69" s="9">
        <v>1.093960457859424</v>
      </c>
      <c r="I69" s="162">
        <v>1.1985548913885049</v>
      </c>
      <c r="J69" s="9">
        <v>0.90421837444133912</v>
      </c>
      <c r="K69" s="9">
        <v>0.76637363915612111</v>
      </c>
      <c r="L69" s="9">
        <v>0.95054602948731282</v>
      </c>
      <c r="M69" s="9">
        <v>0.91438820131557819</v>
      </c>
      <c r="N69" s="162">
        <v>0.87926173407439112</v>
      </c>
      <c r="O69" s="9">
        <v>1.000220800839914</v>
      </c>
      <c r="P69" s="9">
        <v>0.82170580796814952</v>
      </c>
      <c r="Q69" s="9">
        <v>0.89540055782370587</v>
      </c>
      <c r="R69" s="9">
        <v>0.86729154952304488</v>
      </c>
      <c r="S69" s="162">
        <v>0.89247615524963353</v>
      </c>
      <c r="T69" s="9">
        <v>0.94149286267324406</v>
      </c>
      <c r="U69" s="9">
        <v>0.66776353396033139</v>
      </c>
      <c r="V69" s="9">
        <v>0.57540856839908971</v>
      </c>
      <c r="W69" s="9">
        <v>0.86888038154318359</v>
      </c>
      <c r="X69" s="162">
        <v>0.77212108506811117</v>
      </c>
      <c r="Y69" s="9">
        <v>0.88754900027112527</v>
      </c>
      <c r="Z69" s="9">
        <v>0.85590142025473182</v>
      </c>
      <c r="AA69" s="9">
        <v>0.97840028472733664</v>
      </c>
      <c r="AB69" s="9">
        <v>0.87744223228447016</v>
      </c>
      <c r="AC69" s="162">
        <v>0.90092687902120527</v>
      </c>
      <c r="AD69" s="9">
        <v>0.97868039580763821</v>
      </c>
      <c r="AE69" s="9">
        <v>0.98345461562989389</v>
      </c>
      <c r="AF69" s="9">
        <v>0.97543561405573209</v>
      </c>
      <c r="AG69" s="9">
        <v>1.0658338295507057</v>
      </c>
      <c r="AH69" s="162">
        <v>1.0026313147470756</v>
      </c>
      <c r="AI69" s="9">
        <v>0.99379516773986742</v>
      </c>
    </row>
    <row r="70" spans="1:35" ht="12" customHeight="1" x14ac:dyDescent="0.25">
      <c r="A70" s="94">
        <v>89</v>
      </c>
      <c r="B70" s="43">
        <v>66</v>
      </c>
      <c r="C70" s="8" t="s">
        <v>160</v>
      </c>
      <c r="D70" s="104" t="s">
        <v>149</v>
      </c>
      <c r="E70" s="9">
        <v>7.3845704047344057E-2</v>
      </c>
      <c r="F70" s="9">
        <v>4.0000000000000008E-2</v>
      </c>
      <c r="G70" s="9">
        <v>4.1055534085393551E-2</v>
      </c>
      <c r="H70" s="9">
        <v>3.5062163593419488E-2</v>
      </c>
      <c r="I70" s="162">
        <v>4.913309947184849E-2</v>
      </c>
      <c r="J70" s="9">
        <v>0</v>
      </c>
      <c r="K70" s="9">
        <v>0</v>
      </c>
      <c r="L70" s="9">
        <v>0</v>
      </c>
      <c r="M70" s="9">
        <v>0</v>
      </c>
      <c r="N70" s="162">
        <v>0</v>
      </c>
      <c r="O70" s="9">
        <v>0</v>
      </c>
      <c r="P70" s="9">
        <v>0</v>
      </c>
      <c r="Q70" s="9">
        <v>0</v>
      </c>
      <c r="R70" s="9">
        <v>0</v>
      </c>
      <c r="S70" s="162">
        <v>0</v>
      </c>
      <c r="T70" s="9">
        <v>0</v>
      </c>
      <c r="U70" s="9">
        <v>0</v>
      </c>
      <c r="V70" s="9">
        <v>0</v>
      </c>
      <c r="W70" s="9">
        <v>0</v>
      </c>
      <c r="X70" s="162">
        <v>0</v>
      </c>
      <c r="Y70" s="9">
        <v>2.4851907381511797E-2</v>
      </c>
      <c r="Z70" s="9">
        <v>2.2237924171549066E-2</v>
      </c>
      <c r="AA70" s="9">
        <v>2.6408232371689752E-2</v>
      </c>
      <c r="AB70" s="9">
        <v>1.6088453846953506E-2</v>
      </c>
      <c r="AC70" s="162">
        <v>2.2353366292482479E-2</v>
      </c>
      <c r="AD70" s="9">
        <v>1.5534161548103656E-2</v>
      </c>
      <c r="AE70" s="9">
        <v>1.8216199559083095E-2</v>
      </c>
      <c r="AF70" s="9">
        <v>2.0903179880655463E-2</v>
      </c>
      <c r="AG70" s="9">
        <v>2.3306033828861698E-2</v>
      </c>
      <c r="AH70" s="162">
        <v>1.9689850952174896E-2</v>
      </c>
      <c r="AI70" s="9">
        <v>2.5004293381844289E-2</v>
      </c>
    </row>
    <row r="71" spans="1:35" ht="12" customHeight="1" x14ac:dyDescent="0.25">
      <c r="A71" s="94">
        <v>90</v>
      </c>
      <c r="B71" s="43">
        <v>67</v>
      </c>
      <c r="C71" s="8" t="s">
        <v>159</v>
      </c>
      <c r="D71" s="104" t="s">
        <v>149</v>
      </c>
      <c r="E71" s="9">
        <v>1.2283389255861543</v>
      </c>
      <c r="F71" s="9">
        <v>1.19</v>
      </c>
      <c r="G71" s="9">
        <v>1.1851238729716753</v>
      </c>
      <c r="H71" s="9">
        <v>1.0424678786292105</v>
      </c>
      <c r="I71" s="162">
        <v>1.1543006143737902</v>
      </c>
      <c r="J71" s="9">
        <v>0.914223153963034</v>
      </c>
      <c r="K71" s="9">
        <v>0.82990056733120998</v>
      </c>
      <c r="L71" s="9">
        <v>0.78522982062945978</v>
      </c>
      <c r="M71" s="9">
        <v>0.80436435461431877</v>
      </c>
      <c r="N71" s="162">
        <v>0.82275273553029493</v>
      </c>
      <c r="O71" s="9">
        <v>0.81746092862613273</v>
      </c>
      <c r="P71" s="9">
        <v>0.82684396912180513</v>
      </c>
      <c r="Q71" s="9">
        <v>0.96086036567288491</v>
      </c>
      <c r="R71" s="9">
        <v>1.2038877162140644</v>
      </c>
      <c r="S71" s="162">
        <v>0.96795752133072444</v>
      </c>
      <c r="T71" s="9">
        <v>1.228254295675689</v>
      </c>
      <c r="U71" s="9">
        <v>0.79914770350379494</v>
      </c>
      <c r="V71" s="9">
        <v>0.83819377414789198</v>
      </c>
      <c r="W71" s="9">
        <v>0.85632518312730455</v>
      </c>
      <c r="X71" s="162">
        <v>0.92830742211036821</v>
      </c>
      <c r="Y71" s="9">
        <v>0.81027948618595658</v>
      </c>
      <c r="Z71" s="9">
        <v>0.90347274243306397</v>
      </c>
      <c r="AA71" s="9">
        <v>1.1445151984057025</v>
      </c>
      <c r="AB71" s="9">
        <v>0.92960275816530313</v>
      </c>
      <c r="AC71" s="162">
        <v>0.95224149831510529</v>
      </c>
      <c r="AD71" s="9">
        <v>0.87876204186516838</v>
      </c>
      <c r="AE71" s="9">
        <v>1.0266689512585434</v>
      </c>
      <c r="AF71" s="9">
        <v>1.1686240732826088</v>
      </c>
      <c r="AG71" s="9">
        <v>1.2551850196494423</v>
      </c>
      <c r="AH71" s="162">
        <v>1.0922966927353166</v>
      </c>
      <c r="AI71" s="9">
        <v>1.2487975748022442</v>
      </c>
    </row>
    <row r="72" spans="1:35" ht="12" customHeight="1" x14ac:dyDescent="0.25">
      <c r="A72" s="94">
        <v>91</v>
      </c>
      <c r="B72" s="43">
        <v>68</v>
      </c>
      <c r="C72" s="8" t="s">
        <v>158</v>
      </c>
      <c r="D72" s="104" t="s">
        <v>150</v>
      </c>
      <c r="E72" s="190">
        <v>1.6156963169766176</v>
      </c>
      <c r="F72" s="190">
        <v>1.26</v>
      </c>
      <c r="G72" s="190">
        <v>1.3480610429391076</v>
      </c>
      <c r="H72" s="190">
        <v>1.2316834085823707</v>
      </c>
      <c r="I72" s="191">
        <v>1.3890929620662664</v>
      </c>
      <c r="J72" s="190">
        <v>1.0728877867922124</v>
      </c>
      <c r="K72" s="190">
        <v>1.050091214323261</v>
      </c>
      <c r="L72" s="190">
        <v>0.98786459242054647</v>
      </c>
      <c r="M72" s="190">
        <v>0.96065128052835913</v>
      </c>
      <c r="N72" s="191">
        <v>1.0104003809151312</v>
      </c>
      <c r="O72" s="190">
        <v>0.93635128395260814</v>
      </c>
      <c r="P72" s="190">
        <v>0.98791550647808279</v>
      </c>
      <c r="Q72" s="190">
        <v>0.98709783261534256</v>
      </c>
      <c r="R72" s="190">
        <v>1.2581367892978883</v>
      </c>
      <c r="S72" s="191">
        <v>1.054992516386589</v>
      </c>
      <c r="T72" s="190">
        <v>1.2363086595288013</v>
      </c>
      <c r="U72" s="190">
        <v>1.1056659624579015</v>
      </c>
      <c r="V72" s="190">
        <v>1.3281834468337315</v>
      </c>
      <c r="W72" s="190">
        <v>1.2049212257992434</v>
      </c>
      <c r="X72" s="191">
        <v>1.2116684262768993</v>
      </c>
      <c r="Y72" s="190">
        <v>1.0234034468942199</v>
      </c>
      <c r="Z72" s="190">
        <v>0.98235515215819913</v>
      </c>
      <c r="AA72" s="190">
        <v>1.1806243351905314</v>
      </c>
      <c r="AB72" s="190">
        <v>0.92147919768731279</v>
      </c>
      <c r="AC72" s="191">
        <v>1.0282804401908858</v>
      </c>
      <c r="AD72" s="190">
        <v>0.84262413212885079</v>
      </c>
      <c r="AE72" s="190">
        <v>0.96968686714762231</v>
      </c>
      <c r="AF72" s="190">
        <v>1.0438991301602203</v>
      </c>
      <c r="AG72" s="190">
        <v>1.0128257162531447</v>
      </c>
      <c r="AH72" s="191">
        <v>0.97273209522540094</v>
      </c>
      <c r="AI72" s="190">
        <v>1.024055321848371</v>
      </c>
    </row>
    <row r="73" spans="1:35" ht="12" customHeight="1" x14ac:dyDescent="0.25">
      <c r="A73" s="94">
        <v>92</v>
      </c>
      <c r="B73" s="43">
        <v>69</v>
      </c>
      <c r="C73" s="8" t="s">
        <v>157</v>
      </c>
      <c r="D73" s="104" t="s">
        <v>150</v>
      </c>
      <c r="E73" s="190">
        <v>1.0243255417712536E-2</v>
      </c>
      <c r="F73" s="190">
        <v>1.0999999999999999E-2</v>
      </c>
      <c r="G73" s="190">
        <v>1.0475829098207367E-2</v>
      </c>
      <c r="H73" s="190">
        <v>1.1908753973593304E-2</v>
      </c>
      <c r="I73" s="191">
        <v>1.0875541894023092E-2</v>
      </c>
      <c r="J73" s="190">
        <v>1.2335180835850222E-2</v>
      </c>
      <c r="K73" s="190">
        <v>1.1060209365958789E-2</v>
      </c>
      <c r="L73" s="190">
        <v>1.2863488282568508E-2</v>
      </c>
      <c r="M73" s="190">
        <v>1.7084696551358181E-2</v>
      </c>
      <c r="N73" s="191">
        <v>1.3507884137774083E-2</v>
      </c>
      <c r="O73" s="190">
        <v>1.4966078175701612E-2</v>
      </c>
      <c r="P73" s="190">
        <v>1.533897029625864E-2</v>
      </c>
      <c r="Q73" s="190">
        <v>1.6437777800967598E-2</v>
      </c>
      <c r="R73" s="190">
        <v>1.2809938489642089E-2</v>
      </c>
      <c r="S73" s="191">
        <v>1.479702942160809E-2</v>
      </c>
      <c r="T73" s="190">
        <v>1.221035050251864E-2</v>
      </c>
      <c r="U73" s="190">
        <v>9.9003712718736155E-3</v>
      </c>
      <c r="V73" s="190">
        <v>9.19939131357707E-3</v>
      </c>
      <c r="W73" s="190">
        <v>7.4376617059461539E-3</v>
      </c>
      <c r="X73" s="191">
        <v>9.6279765855333248E-3</v>
      </c>
      <c r="Y73" s="190">
        <v>7.7743525963337289E-3</v>
      </c>
      <c r="Z73" s="190">
        <v>1.0298496800328742E-2</v>
      </c>
      <c r="AA73" s="190">
        <v>1.2342892930038495E-2</v>
      </c>
      <c r="AB73" s="190">
        <v>1.1428257240246873E-2</v>
      </c>
      <c r="AC73" s="191">
        <v>1.0548087252920776E-2</v>
      </c>
      <c r="AD73" s="190">
        <v>1.1133844028046862E-2</v>
      </c>
      <c r="AE73" s="190">
        <v>1.1327280618249676E-2</v>
      </c>
      <c r="AF73" s="190">
        <v>1.3109408750260551E-2</v>
      </c>
      <c r="AG73" s="190">
        <v>1.1925070048008758E-2</v>
      </c>
      <c r="AH73" s="191">
        <v>1.1895660867395089E-2</v>
      </c>
      <c r="AI73" s="190">
        <v>1.0612950624500704E-2</v>
      </c>
    </row>
    <row r="74" spans="1:35" ht="12" customHeight="1" x14ac:dyDescent="0.25">
      <c r="B74" s="43">
        <v>70</v>
      </c>
      <c r="C74" s="16"/>
      <c r="D74" s="105"/>
      <c r="E74" s="7"/>
      <c r="F74" s="7"/>
      <c r="G74" s="7"/>
      <c r="H74" s="7"/>
      <c r="I74" s="163"/>
      <c r="J74" s="7"/>
      <c r="K74" s="7"/>
      <c r="L74" s="7"/>
      <c r="M74" s="7"/>
      <c r="N74" s="163"/>
      <c r="O74" s="7"/>
      <c r="P74" s="7"/>
      <c r="Q74" s="7"/>
      <c r="R74" s="7"/>
      <c r="S74" s="163"/>
      <c r="T74" s="7"/>
      <c r="U74" s="7"/>
      <c r="V74" s="7"/>
      <c r="W74" s="7"/>
      <c r="X74" s="163"/>
      <c r="Y74" s="7"/>
      <c r="Z74" s="7"/>
      <c r="AA74" s="7"/>
      <c r="AB74" s="7"/>
      <c r="AC74" s="163"/>
      <c r="AD74" s="7"/>
      <c r="AE74" s="7"/>
      <c r="AF74" s="7"/>
      <c r="AG74" s="7"/>
      <c r="AH74" s="163"/>
      <c r="AI74" s="7"/>
    </row>
    <row r="75" spans="1:35" ht="12" customHeight="1" x14ac:dyDescent="0.25">
      <c r="A75" s="94">
        <v>100</v>
      </c>
      <c r="B75" s="43">
        <v>71</v>
      </c>
      <c r="C75" s="8" t="s">
        <v>156</v>
      </c>
      <c r="D75" s="104" t="s">
        <v>148</v>
      </c>
      <c r="E75" s="10">
        <v>3.5943800989999999</v>
      </c>
      <c r="F75" s="10">
        <v>0.50586154500000002</v>
      </c>
      <c r="G75" s="10">
        <v>2.8465258799999993</v>
      </c>
      <c r="H75" s="10">
        <v>2.6676199999999994</v>
      </c>
      <c r="I75" s="164">
        <v>9.6143875239999996</v>
      </c>
      <c r="J75" s="10">
        <v>1.2152799999999999</v>
      </c>
      <c r="K75" s="10">
        <v>2.0918299999999999</v>
      </c>
      <c r="L75" s="10">
        <v>2.4609799999999997</v>
      </c>
      <c r="M75" s="10">
        <v>2.7543549560000002</v>
      </c>
      <c r="N75" s="164">
        <v>8.5224449560000011</v>
      </c>
      <c r="O75" s="10">
        <v>2.3906001257999998</v>
      </c>
      <c r="P75" s="10">
        <v>2.1369400000000001</v>
      </c>
      <c r="Q75" s="10">
        <v>2.4042522499999999</v>
      </c>
      <c r="R75" s="10">
        <v>2.6204999999999998</v>
      </c>
      <c r="S75" s="164">
        <v>9.5522923758000005</v>
      </c>
      <c r="T75" s="10">
        <v>2.5287070000000003</v>
      </c>
      <c r="U75" s="10">
        <v>1.8612339999999998</v>
      </c>
      <c r="V75" s="10">
        <v>1.1567499999999999</v>
      </c>
      <c r="W75" s="10">
        <v>2.6459589999999999</v>
      </c>
      <c r="X75" s="164">
        <v>8.1926500000000004</v>
      </c>
      <c r="Y75" s="10">
        <v>2.367769</v>
      </c>
      <c r="Z75" s="10">
        <v>2.4053959999999992</v>
      </c>
      <c r="AA75" s="10">
        <v>2.9469429999999943</v>
      </c>
      <c r="AB75" s="10">
        <v>2.684133000000001</v>
      </c>
      <c r="AC75" s="164">
        <v>10.404240999999994</v>
      </c>
      <c r="AD75" s="10">
        <v>2.4943829999999951</v>
      </c>
      <c r="AE75" s="10">
        <v>3.1015279999999987</v>
      </c>
      <c r="AF75" s="10">
        <v>2.9134059999999953</v>
      </c>
      <c r="AG75" s="10">
        <v>3.3679780000000035</v>
      </c>
      <c r="AH75" s="164">
        <v>11.877294999999993</v>
      </c>
      <c r="AI75" s="10">
        <v>2.2078930000000008</v>
      </c>
    </row>
    <row r="76" spans="1:35" ht="12" customHeight="1" x14ac:dyDescent="0.25">
      <c r="A76" s="94">
        <v>101</v>
      </c>
      <c r="B76" s="43">
        <v>72</v>
      </c>
      <c r="C76" s="8" t="s">
        <v>155</v>
      </c>
      <c r="D76" s="104" t="s">
        <v>148</v>
      </c>
      <c r="E76" s="10">
        <v>0</v>
      </c>
      <c r="F76" s="10">
        <v>0</v>
      </c>
      <c r="G76" s="10">
        <v>0</v>
      </c>
      <c r="H76" s="10">
        <v>0</v>
      </c>
      <c r="I76" s="164">
        <v>0</v>
      </c>
      <c r="J76" s="10">
        <v>0</v>
      </c>
      <c r="K76" s="10">
        <v>0</v>
      </c>
      <c r="L76" s="10">
        <v>0</v>
      </c>
      <c r="M76" s="10">
        <v>0</v>
      </c>
      <c r="N76" s="164">
        <v>0</v>
      </c>
      <c r="O76" s="10">
        <v>0</v>
      </c>
      <c r="P76" s="10">
        <v>0</v>
      </c>
      <c r="Q76" s="10">
        <v>0</v>
      </c>
      <c r="R76" s="10">
        <v>0</v>
      </c>
      <c r="S76" s="164">
        <v>0</v>
      </c>
      <c r="T76" s="10">
        <v>0</v>
      </c>
      <c r="U76" s="10">
        <v>0</v>
      </c>
      <c r="V76" s="10">
        <v>0</v>
      </c>
      <c r="W76" s="10">
        <v>0</v>
      </c>
      <c r="X76" s="164">
        <v>0</v>
      </c>
      <c r="Y76" s="10">
        <v>0</v>
      </c>
      <c r="Z76" s="10">
        <v>0</v>
      </c>
      <c r="AA76" s="10">
        <v>0</v>
      </c>
      <c r="AB76" s="10">
        <v>0</v>
      </c>
      <c r="AC76" s="164">
        <v>0</v>
      </c>
      <c r="AD76" s="10">
        <v>0</v>
      </c>
      <c r="AE76" s="10">
        <v>0</v>
      </c>
      <c r="AF76" s="10">
        <v>0</v>
      </c>
      <c r="AG76" s="10">
        <v>0</v>
      </c>
      <c r="AH76" s="164">
        <v>0</v>
      </c>
      <c r="AI76" s="10">
        <v>0</v>
      </c>
    </row>
    <row r="77" spans="1:35" ht="12" customHeight="1" x14ac:dyDescent="0.25">
      <c r="A77" s="94">
        <v>102</v>
      </c>
      <c r="B77" s="43">
        <v>73</v>
      </c>
      <c r="C77" s="8" t="s">
        <v>154</v>
      </c>
      <c r="D77" s="104" t="s">
        <v>148</v>
      </c>
      <c r="E77" s="10">
        <v>3.2530014930000006</v>
      </c>
      <c r="F77" s="10">
        <v>0.52873584500000004</v>
      </c>
      <c r="G77" s="10">
        <v>3.581654890999999</v>
      </c>
      <c r="H77" s="10">
        <v>2.8466300000000007</v>
      </c>
      <c r="I77" s="164">
        <v>10.210022228999998</v>
      </c>
      <c r="J77" s="10">
        <v>1.3865799999999999</v>
      </c>
      <c r="K77" s="10">
        <v>2.55545</v>
      </c>
      <c r="L77" s="10">
        <v>2.2007700000000003</v>
      </c>
      <c r="M77" s="10">
        <v>2.5655268729999996</v>
      </c>
      <c r="N77" s="164">
        <v>8.7083268730000007</v>
      </c>
      <c r="O77" s="10">
        <v>2.0527651636999997</v>
      </c>
      <c r="P77" s="10">
        <v>2.2964899999999999</v>
      </c>
      <c r="Q77" s="10">
        <v>2.7924085439999993</v>
      </c>
      <c r="R77" s="10">
        <v>4.06264</v>
      </c>
      <c r="S77" s="164">
        <v>11.204303707699999</v>
      </c>
      <c r="T77" s="10">
        <v>3.589696</v>
      </c>
      <c r="U77" s="10">
        <v>2.5532900000000001</v>
      </c>
      <c r="V77" s="10">
        <v>2.0881780000000001</v>
      </c>
      <c r="W77" s="10">
        <v>2.8846079999999996</v>
      </c>
      <c r="X77" s="164">
        <v>11.115772</v>
      </c>
      <c r="Y77" s="10">
        <v>2.3388550000000006</v>
      </c>
      <c r="Z77" s="10">
        <v>2.9351620000000014</v>
      </c>
      <c r="AA77" s="10">
        <v>3.9458500000000063</v>
      </c>
      <c r="AB77" s="10">
        <v>3.0755800000000009</v>
      </c>
      <c r="AC77" s="164">
        <v>12.295447000000008</v>
      </c>
      <c r="AD77" s="10">
        <v>2.3267819999999997</v>
      </c>
      <c r="AE77" s="10">
        <v>3.4158409999999986</v>
      </c>
      <c r="AF77" s="10">
        <v>3.7546010000000063</v>
      </c>
      <c r="AG77" s="10">
        <v>4.2363019999999985</v>
      </c>
      <c r="AH77" s="164">
        <v>13.733526000000003</v>
      </c>
      <c r="AI77" s="10">
        <v>3.0215430000000034</v>
      </c>
    </row>
    <row r="78" spans="1:35" ht="12" customHeight="1" x14ac:dyDescent="0.25">
      <c r="A78" s="94">
        <v>103</v>
      </c>
      <c r="B78" s="43">
        <v>74</v>
      </c>
      <c r="C78" s="8" t="s">
        <v>153</v>
      </c>
      <c r="D78" s="104" t="s">
        <v>164</v>
      </c>
      <c r="E78" s="10">
        <v>0.40585197760000002</v>
      </c>
      <c r="F78" s="10">
        <v>5.4219567499999996E-2</v>
      </c>
      <c r="G78" s="10">
        <v>0.39957786399999995</v>
      </c>
      <c r="H78" s="10">
        <v>0.32510045000000004</v>
      </c>
      <c r="I78" s="164">
        <v>1.1847498591000001</v>
      </c>
      <c r="J78" s="10">
        <v>0.15733305</v>
      </c>
      <c r="K78" s="10">
        <v>0.30906185999999997</v>
      </c>
      <c r="L78" s="10">
        <v>0.27011791000000002</v>
      </c>
      <c r="M78" s="10">
        <v>0.29027057877000001</v>
      </c>
      <c r="N78" s="164">
        <v>1.0267833987700001</v>
      </c>
      <c r="O78" s="10">
        <v>0.22506799522000004</v>
      </c>
      <c r="P78" s="10">
        <v>0.25967073000000002</v>
      </c>
      <c r="Q78" s="10">
        <v>0.26476122452</v>
      </c>
      <c r="R78" s="10">
        <v>0.40550178999999997</v>
      </c>
      <c r="S78" s="164">
        <v>1.1550017397399999</v>
      </c>
      <c r="T78" s="10">
        <v>0.35687043400000001</v>
      </c>
      <c r="U78" s="10">
        <v>0.347368081</v>
      </c>
      <c r="V78" s="10">
        <v>0.32058261000000005</v>
      </c>
      <c r="W78" s="10">
        <v>0.37486032000000008</v>
      </c>
      <c r="X78" s="164">
        <v>1.3996814450000001</v>
      </c>
      <c r="Y78" s="10">
        <v>0.2699489420000003</v>
      </c>
      <c r="Z78" s="10">
        <v>0.28877092300000023</v>
      </c>
      <c r="AA78" s="10">
        <v>0.37371757500000047</v>
      </c>
      <c r="AB78" s="10">
        <v>0.2805144249999999</v>
      </c>
      <c r="AC78" s="164">
        <v>1.2129518650000009</v>
      </c>
      <c r="AD78" s="10">
        <v>0.20642788500000001</v>
      </c>
      <c r="AE78" s="10">
        <v>0.30839740900000051</v>
      </c>
      <c r="AF78" s="10">
        <v>0.32738820399999996</v>
      </c>
      <c r="AG78" s="10">
        <v>0.33387062199999934</v>
      </c>
      <c r="AH78" s="164">
        <v>1.1760841199999998</v>
      </c>
      <c r="AI78" s="10">
        <v>0.24113353599999979</v>
      </c>
    </row>
    <row r="79" spans="1:35" ht="12" customHeight="1" x14ac:dyDescent="0.25">
      <c r="A79" s="43">
        <v>104</v>
      </c>
      <c r="B79" s="43">
        <v>75</v>
      </c>
      <c r="C79" s="8" t="s">
        <v>152</v>
      </c>
      <c r="D79" s="104" t="s">
        <v>151</v>
      </c>
      <c r="E79" s="10">
        <v>1.6205599900000001</v>
      </c>
      <c r="F79" s="10">
        <v>0.29930313999999997</v>
      </c>
      <c r="G79" s="10">
        <v>2.1817039263262097</v>
      </c>
      <c r="H79" s="10">
        <v>2.15800198367379</v>
      </c>
      <c r="I79" s="164">
        <v>6.2595690399999997</v>
      </c>
      <c r="J79" s="10">
        <v>1.37199</v>
      </c>
      <c r="K79" s="10">
        <v>2.8004899999999999</v>
      </c>
      <c r="L79" s="10">
        <v>3.0633199999999996</v>
      </c>
      <c r="M79" s="10">
        <v>4.71124995</v>
      </c>
      <c r="N79" s="164">
        <v>11.947049949999998</v>
      </c>
      <c r="O79" s="10">
        <v>3.0857313025244819</v>
      </c>
      <c r="P79" s="10">
        <v>3.5976765857685384</v>
      </c>
      <c r="Q79" s="10">
        <v>3.7789306091021828</v>
      </c>
      <c r="R79" s="10">
        <v>3.130850000000001</v>
      </c>
      <c r="S79" s="164">
        <v>13.593188497395204</v>
      </c>
      <c r="T79" s="10">
        <v>2.5706669999999985</v>
      </c>
      <c r="U79" s="10">
        <v>2.1737973595559121</v>
      </c>
      <c r="V79" s="10">
        <v>1.4117144225340703</v>
      </c>
      <c r="W79" s="10">
        <v>1.4030209999999999</v>
      </c>
      <c r="X79" s="164">
        <v>7.5591997820899808</v>
      </c>
      <c r="Y79" s="10">
        <v>1.3561551395244664</v>
      </c>
      <c r="Z79" s="10">
        <v>2.1498642211831402</v>
      </c>
      <c r="AA79" s="10">
        <v>2.8752762958152651</v>
      </c>
      <c r="AB79" s="10">
        <v>2.7312942810020506</v>
      </c>
      <c r="AC79" s="164">
        <v>9.1125899375249215</v>
      </c>
      <c r="AD79" s="10">
        <v>2.0134942071530735</v>
      </c>
      <c r="AE79" s="10">
        <v>2.560210263400525</v>
      </c>
      <c r="AF79" s="10">
        <v>2.9034402987128414</v>
      </c>
      <c r="AG79" s="10">
        <v>2.7725412852456466</v>
      </c>
      <c r="AH79" s="164">
        <v>10.249686054512086</v>
      </c>
      <c r="AI79" s="10">
        <v>1.7026441751720831</v>
      </c>
    </row>
    <row r="80" spans="1:35" ht="12" customHeight="1" x14ac:dyDescent="0.25">
      <c r="B80" s="43">
        <v>76</v>
      </c>
      <c r="C80" s="8"/>
      <c r="D80" s="104"/>
      <c r="E80" s="7"/>
      <c r="F80" s="7"/>
      <c r="G80" s="7"/>
      <c r="H80" s="7"/>
      <c r="I80" s="163"/>
      <c r="J80" s="7"/>
      <c r="K80" s="7"/>
      <c r="L80" s="7"/>
      <c r="M80" s="7"/>
      <c r="N80" s="163"/>
      <c r="O80" s="7"/>
      <c r="P80" s="7"/>
      <c r="Q80" s="7"/>
      <c r="R80" s="7"/>
      <c r="S80" s="163"/>
      <c r="T80" s="7"/>
      <c r="U80" s="7"/>
      <c r="V80" s="7"/>
      <c r="W80" s="7"/>
      <c r="X80" s="163"/>
      <c r="Y80" s="7"/>
      <c r="Z80" s="7"/>
      <c r="AA80" s="7"/>
      <c r="AB80" s="7"/>
      <c r="AC80" s="163"/>
      <c r="AD80" s="7"/>
      <c r="AE80" s="7"/>
      <c r="AF80" s="7"/>
      <c r="AG80" s="7"/>
      <c r="AH80" s="163"/>
      <c r="AI80" s="7"/>
    </row>
    <row r="81" spans="1:35" ht="12" customHeight="1" x14ac:dyDescent="0.25">
      <c r="A81" s="43">
        <v>53</v>
      </c>
      <c r="B81" s="43">
        <v>132</v>
      </c>
      <c r="C81" s="8" t="s">
        <v>178</v>
      </c>
      <c r="D81" s="104" t="s">
        <v>165</v>
      </c>
      <c r="E81" s="203" t="s">
        <v>181</v>
      </c>
      <c r="F81" s="203" t="s">
        <v>181</v>
      </c>
      <c r="G81" s="203" t="s">
        <v>181</v>
      </c>
      <c r="H81" s="203" t="s">
        <v>181</v>
      </c>
      <c r="I81" s="204" t="s">
        <v>181</v>
      </c>
      <c r="J81" s="110">
        <v>32.408906877465675</v>
      </c>
      <c r="K81" s="110">
        <v>29.069734233572671</v>
      </c>
      <c r="L81" s="110">
        <v>33.684976551775037</v>
      </c>
      <c r="M81" s="110">
        <v>32.458200287554163</v>
      </c>
      <c r="N81" s="165">
        <v>31.787002519826636</v>
      </c>
      <c r="O81" s="110">
        <v>38.017092553927526</v>
      </c>
      <c r="P81" s="110">
        <v>35.497233065904297</v>
      </c>
      <c r="Q81" s="110">
        <v>37.719452345484214</v>
      </c>
      <c r="R81" s="110">
        <v>35.725712412977074</v>
      </c>
      <c r="S81" s="165">
        <v>36.671356455588104</v>
      </c>
      <c r="T81" s="110">
        <v>36.595408178719573</v>
      </c>
      <c r="U81" s="110">
        <v>31.716305785988791</v>
      </c>
      <c r="V81" s="110">
        <v>30.718199663556447</v>
      </c>
      <c r="W81" s="110">
        <v>32.432790311050319</v>
      </c>
      <c r="X81" s="165">
        <v>32.35565738882601</v>
      </c>
      <c r="Y81" s="110">
        <v>33.741780769964166</v>
      </c>
      <c r="Z81" s="110">
        <v>32.47993985738507</v>
      </c>
      <c r="AA81" s="110">
        <v>35.204078589189741</v>
      </c>
      <c r="AB81" s="110">
        <v>41.286723882577981</v>
      </c>
      <c r="AC81" s="165">
        <v>35.769565656219548</v>
      </c>
      <c r="AD81" s="110">
        <v>39.91159794180632</v>
      </c>
      <c r="AE81" s="10">
        <v>34.598767551615957</v>
      </c>
      <c r="AF81" s="10">
        <v>37.424862779547887</v>
      </c>
      <c r="AG81" s="10">
        <v>35.390222014903237</v>
      </c>
      <c r="AH81" s="165">
        <v>36.689796381538549</v>
      </c>
      <c r="AI81" s="10">
        <v>37.631083219739835</v>
      </c>
    </row>
    <row r="82" spans="1:35" ht="12" customHeight="1" x14ac:dyDescent="0.25">
      <c r="A82" s="43">
        <v>45</v>
      </c>
      <c r="B82" s="43">
        <v>122</v>
      </c>
      <c r="C82" s="8" t="s">
        <v>179</v>
      </c>
      <c r="D82" s="104" t="s">
        <v>166</v>
      </c>
      <c r="E82" s="111">
        <v>0.79730997335090514</v>
      </c>
      <c r="F82" s="111">
        <v>-1.1349103547243822</v>
      </c>
      <c r="G82" s="111">
        <v>-0.34485473126468036</v>
      </c>
      <c r="H82" s="111">
        <v>-0.44663711512199999</v>
      </c>
      <c r="I82" s="158">
        <v>8.052794757757541E-3</v>
      </c>
      <c r="J82" s="111">
        <v>-1.3955922182360503</v>
      </c>
      <c r="K82" s="111">
        <v>-0.66632145691669875</v>
      </c>
      <c r="L82" s="111">
        <v>-0.25020622020702704</v>
      </c>
      <c r="M82" s="111">
        <v>0.39109775674213937</v>
      </c>
      <c r="N82" s="158">
        <v>-0.25298292071179956</v>
      </c>
      <c r="O82" s="111">
        <v>-0.29711541310302941</v>
      </c>
      <c r="P82" s="111">
        <v>-1.2827693558568907</v>
      </c>
      <c r="Q82" s="111">
        <v>0.53520648813887617</v>
      </c>
      <c r="R82" s="111">
        <v>-1.5403388370813482</v>
      </c>
      <c r="S82" s="158">
        <v>-0.71039705399069586</v>
      </c>
      <c r="T82" s="111">
        <v>-0.12100464239608141</v>
      </c>
      <c r="U82" s="111">
        <v>-1.0531856442140528</v>
      </c>
      <c r="V82" s="111">
        <v>-1.2205201746005216</v>
      </c>
      <c r="W82" s="111">
        <v>0.16977609338366284</v>
      </c>
      <c r="X82" s="158">
        <v>-0.43531618375529524</v>
      </c>
      <c r="Y82" s="111">
        <v>4.7112695752365007E-2</v>
      </c>
      <c r="Z82" s="111">
        <v>-1.0462019845361237</v>
      </c>
      <c r="AA82" s="111">
        <v>-0.93206053681582246</v>
      </c>
      <c r="AB82" s="111">
        <v>-0.53012735963079838</v>
      </c>
      <c r="AC82" s="158">
        <v>-0.64917253574897038</v>
      </c>
      <c r="AD82" s="111">
        <v>-0.40785052265427202</v>
      </c>
      <c r="AE82" s="111">
        <v>-0.8689700068845756</v>
      </c>
      <c r="AF82" s="111">
        <v>-2.368546713761932</v>
      </c>
      <c r="AG82" s="111">
        <v>-3.4715328421362601</v>
      </c>
      <c r="AH82" s="158">
        <v>-1.8903463982140636</v>
      </c>
      <c r="AI82" s="111">
        <v>-4.2373466379861018</v>
      </c>
    </row>
    <row r="83" spans="1:35" ht="12" customHeight="1" x14ac:dyDescent="0.25">
      <c r="B83" s="43">
        <v>79</v>
      </c>
    </row>
    <row r="84" spans="1:35" ht="12" customHeight="1" x14ac:dyDescent="0.25">
      <c r="B84" s="43">
        <v>80</v>
      </c>
    </row>
    <row r="85" spans="1:35" ht="20.100000000000001" customHeight="1" x14ac:dyDescent="0.25">
      <c r="B85" s="43">
        <v>81</v>
      </c>
      <c r="C85" s="83" t="s">
        <v>25</v>
      </c>
      <c r="D85" s="123"/>
      <c r="E85" s="124" t="str">
        <f t="shared" ref="E85:AI85" si="3">E$5</f>
        <v>1Q20</v>
      </c>
      <c r="F85" s="124" t="str">
        <f t="shared" si="3"/>
        <v>2Q20</v>
      </c>
      <c r="G85" s="124" t="str">
        <f t="shared" si="3"/>
        <v>3Q20</v>
      </c>
      <c r="H85" s="124" t="str">
        <f t="shared" si="3"/>
        <v>4Q20</v>
      </c>
      <c r="I85" s="124">
        <f>I$5</f>
        <v>2020</v>
      </c>
      <c r="J85" s="124" t="str">
        <f t="shared" si="3"/>
        <v>1Q21</v>
      </c>
      <c r="K85" s="124" t="str">
        <f t="shared" si="3"/>
        <v>2Q21</v>
      </c>
      <c r="L85" s="124" t="str">
        <f t="shared" si="3"/>
        <v>3Q21</v>
      </c>
      <c r="M85" s="124" t="str">
        <f t="shared" si="3"/>
        <v>4Q21</v>
      </c>
      <c r="N85" s="124">
        <f>N$5</f>
        <v>2021</v>
      </c>
      <c r="O85" s="124" t="str">
        <f t="shared" si="3"/>
        <v>1Q22</v>
      </c>
      <c r="P85" s="124" t="str">
        <f t="shared" si="3"/>
        <v>2Q22</v>
      </c>
      <c r="Q85" s="124" t="str">
        <f t="shared" si="3"/>
        <v>3Q22</v>
      </c>
      <c r="R85" s="124" t="str">
        <f t="shared" si="3"/>
        <v>4Q22</v>
      </c>
      <c r="S85" s="124">
        <f t="shared" si="3"/>
        <v>2022</v>
      </c>
      <c r="T85" s="124" t="str">
        <f t="shared" si="3"/>
        <v>1Q23</v>
      </c>
      <c r="U85" s="124" t="str">
        <f t="shared" si="3"/>
        <v>2Q23</v>
      </c>
      <c r="V85" s="124" t="str">
        <f t="shared" si="3"/>
        <v>3Q23</v>
      </c>
      <c r="W85" s="124" t="str">
        <f t="shared" si="3"/>
        <v>4Q23</v>
      </c>
      <c r="X85" s="124">
        <f t="shared" si="3"/>
        <v>2023</v>
      </c>
      <c r="Y85" s="124" t="str">
        <f t="shared" si="3"/>
        <v>1Q24</v>
      </c>
      <c r="Z85" s="124" t="str">
        <f t="shared" si="3"/>
        <v>2Q24</v>
      </c>
      <c r="AA85" s="124" t="str">
        <f t="shared" si="3"/>
        <v>3Q24</v>
      </c>
      <c r="AB85" s="124" t="str">
        <f t="shared" si="3"/>
        <v>4Q24</v>
      </c>
      <c r="AC85" s="124">
        <f t="shared" si="3"/>
        <v>2024</v>
      </c>
      <c r="AD85" s="124" t="str">
        <f t="shared" si="3"/>
        <v>1Q25</v>
      </c>
      <c r="AE85" s="124" t="str">
        <f t="shared" si="3"/>
        <v>2Q25</v>
      </c>
      <c r="AF85" s="124" t="str">
        <f t="shared" si="3"/>
        <v>3Q25</v>
      </c>
      <c r="AG85" s="124" t="str">
        <f t="shared" si="3"/>
        <v>4Q25</v>
      </c>
      <c r="AH85" s="124">
        <f t="shared" si="3"/>
        <v>2025</v>
      </c>
      <c r="AI85" s="124" t="str">
        <f t="shared" si="3"/>
        <v>1Q26</v>
      </c>
    </row>
    <row r="86" spans="1:35" ht="12" customHeight="1" x14ac:dyDescent="0.25">
      <c r="A86" s="94">
        <v>110</v>
      </c>
      <c r="B86" s="43">
        <v>82</v>
      </c>
      <c r="C86" s="2" t="s">
        <v>163</v>
      </c>
      <c r="D86" s="13" t="s">
        <v>148</v>
      </c>
      <c r="E86" s="3" t="s">
        <v>181</v>
      </c>
      <c r="F86" s="3" t="s">
        <v>181</v>
      </c>
      <c r="G86" s="3" t="s">
        <v>181</v>
      </c>
      <c r="H86" s="3" t="s">
        <v>181</v>
      </c>
      <c r="I86" s="159" t="s">
        <v>181</v>
      </c>
      <c r="J86" s="3">
        <v>378.37400000000002</v>
      </c>
      <c r="K86" s="3">
        <v>389.786</v>
      </c>
      <c r="L86" s="3">
        <v>395.86683900000003</v>
      </c>
      <c r="M86" s="3">
        <v>377.577</v>
      </c>
      <c r="N86" s="159">
        <v>1541.6038390000001</v>
      </c>
      <c r="O86" s="3">
        <v>263.81063799999998</v>
      </c>
      <c r="P86" s="3">
        <v>380.99415299999998</v>
      </c>
      <c r="Q86" s="3">
        <v>376.37445199999996</v>
      </c>
      <c r="R86" s="3">
        <v>371.810316</v>
      </c>
      <c r="S86" s="159">
        <v>1392.9895589999999</v>
      </c>
      <c r="T86" s="3">
        <v>385.23193610000004</v>
      </c>
      <c r="U86" s="3">
        <v>365.64075199999996</v>
      </c>
      <c r="V86" s="3">
        <v>383.70039500000001</v>
      </c>
      <c r="W86" s="3">
        <v>381.64182199999999</v>
      </c>
      <c r="X86" s="159">
        <v>1516.2149050999999</v>
      </c>
      <c r="Y86" s="3">
        <v>374.38560799999999</v>
      </c>
      <c r="Z86" s="3">
        <v>380.75982699999997</v>
      </c>
      <c r="AA86" s="3">
        <v>384.15157000000005</v>
      </c>
      <c r="AB86" s="3">
        <v>397.52871620000002</v>
      </c>
      <c r="AC86" s="159">
        <v>1536.8257211999999</v>
      </c>
      <c r="AD86" s="3">
        <v>360.98209000000003</v>
      </c>
      <c r="AE86" s="3">
        <v>402.86956599999996</v>
      </c>
      <c r="AF86" s="3">
        <v>409.56888910000004</v>
      </c>
      <c r="AG86" s="3">
        <v>446.64136999999999</v>
      </c>
      <c r="AH86" s="159">
        <v>1620.0619151000001</v>
      </c>
      <c r="AI86" s="3">
        <v>353.35632459999999</v>
      </c>
    </row>
    <row r="87" spans="1:35" ht="12" customHeight="1" x14ac:dyDescent="0.25">
      <c r="A87" s="94">
        <v>111</v>
      </c>
      <c r="B87" s="43">
        <v>83</v>
      </c>
      <c r="C87" s="2" t="s">
        <v>162</v>
      </c>
      <c r="D87" s="13" t="s">
        <v>148</v>
      </c>
      <c r="E87" s="3">
        <v>395.99526367191504</v>
      </c>
      <c r="F87" s="3">
        <v>401.65300000000002</v>
      </c>
      <c r="G87" s="3">
        <v>407.31799999999998</v>
      </c>
      <c r="H87" s="3">
        <v>417.96119699999997</v>
      </c>
      <c r="I87" s="160">
        <v>1622.927460671915</v>
      </c>
      <c r="J87" s="3">
        <v>407.86045900000005</v>
      </c>
      <c r="K87" s="3">
        <v>406.08702699999998</v>
      </c>
      <c r="L87" s="3">
        <v>414.08914700000003</v>
      </c>
      <c r="M87" s="3">
        <v>402.65361300000001</v>
      </c>
      <c r="N87" s="160">
        <v>1630.6902459999999</v>
      </c>
      <c r="O87" s="3">
        <v>305.41328000000004</v>
      </c>
      <c r="P87" s="3">
        <v>408.00546500000002</v>
      </c>
      <c r="Q87" s="3">
        <v>416.275419</v>
      </c>
      <c r="R87" s="3">
        <v>394.94257599999997</v>
      </c>
      <c r="S87" s="160">
        <v>1524.6367400000001</v>
      </c>
      <c r="T87" s="3">
        <v>394.15011099999998</v>
      </c>
      <c r="U87" s="3">
        <v>404.52349600000002</v>
      </c>
      <c r="V87" s="3">
        <v>427.19968299999994</v>
      </c>
      <c r="W87" s="3">
        <v>407.48401100000001</v>
      </c>
      <c r="X87" s="160">
        <v>1633.3573009999998</v>
      </c>
      <c r="Y87" s="3">
        <v>426.67783400000002</v>
      </c>
      <c r="Z87" s="3">
        <v>443.83321599999999</v>
      </c>
      <c r="AA87" s="3">
        <v>449.26129400000002</v>
      </c>
      <c r="AB87" s="3">
        <v>449.87321219999995</v>
      </c>
      <c r="AC87" s="160">
        <v>1769.6455561999999</v>
      </c>
      <c r="AD87" s="3">
        <v>430.47619000000009</v>
      </c>
      <c r="AE87" s="3">
        <v>433.51748629999997</v>
      </c>
      <c r="AF87" s="3">
        <v>438.90351389999995</v>
      </c>
      <c r="AG87" s="3">
        <v>450.42986886699998</v>
      </c>
      <c r="AH87" s="160">
        <v>1753.3270590669999</v>
      </c>
      <c r="AI87" s="3">
        <v>437.75962972548831</v>
      </c>
    </row>
    <row r="88" spans="1:35" ht="12" customHeight="1" x14ac:dyDescent="0.25">
      <c r="B88" s="43">
        <v>84</v>
      </c>
      <c r="C88" s="6"/>
      <c r="D88" s="7"/>
      <c r="E88" s="5"/>
      <c r="F88" s="5"/>
      <c r="G88" s="5"/>
      <c r="H88" s="5"/>
      <c r="I88" s="161"/>
      <c r="J88" s="5"/>
      <c r="K88" s="5"/>
      <c r="L88" s="5"/>
      <c r="M88" s="5"/>
      <c r="N88" s="161"/>
      <c r="O88" s="5"/>
      <c r="P88" s="5"/>
      <c r="Q88" s="5"/>
      <c r="R88" s="5"/>
      <c r="S88" s="161"/>
      <c r="T88" s="5"/>
      <c r="U88" s="5"/>
      <c r="V88" s="5"/>
      <c r="W88" s="5"/>
      <c r="X88" s="161"/>
      <c r="Y88" s="5"/>
      <c r="Z88" s="5"/>
      <c r="AA88" s="5"/>
      <c r="AB88" s="5"/>
      <c r="AC88" s="161"/>
      <c r="AD88" s="5"/>
      <c r="AE88" s="5"/>
      <c r="AF88" s="5"/>
      <c r="AG88" s="5"/>
      <c r="AH88" s="161"/>
      <c r="AI88" s="5"/>
    </row>
    <row r="89" spans="1:35" ht="12" customHeight="1" x14ac:dyDescent="0.25">
      <c r="A89" s="94">
        <v>115</v>
      </c>
      <c r="B89" s="43">
        <v>85</v>
      </c>
      <c r="C89" s="8" t="s">
        <v>161</v>
      </c>
      <c r="D89" s="104" t="s">
        <v>149</v>
      </c>
      <c r="E89" s="9">
        <v>10.669515753660942</v>
      </c>
      <c r="F89" s="9">
        <v>10.524022803482952</v>
      </c>
      <c r="G89" s="9">
        <v>10.312260767560655</v>
      </c>
      <c r="H89" s="9">
        <v>10.215434069762427</v>
      </c>
      <c r="I89" s="162">
        <v>10.426903190853473</v>
      </c>
      <c r="J89" s="9">
        <v>9.7636163700014258</v>
      </c>
      <c r="K89" s="9">
        <v>9.6458876168106489</v>
      </c>
      <c r="L89" s="9">
        <v>10.181413126808193</v>
      </c>
      <c r="M89" s="9">
        <v>10.311293799147506</v>
      </c>
      <c r="N89" s="162">
        <v>9.9756255358881294</v>
      </c>
      <c r="O89" s="9">
        <v>9.5720911824703041</v>
      </c>
      <c r="P89" s="9">
        <v>10.286915957374942</v>
      </c>
      <c r="Q89" s="9">
        <v>10.064693429651099</v>
      </c>
      <c r="R89" s="9">
        <v>9.8658892649172145</v>
      </c>
      <c r="S89" s="162">
        <v>9.9739862548856877</v>
      </c>
      <c r="T89" s="9">
        <v>10.443479463650906</v>
      </c>
      <c r="U89" s="9">
        <v>10.252631283184137</v>
      </c>
      <c r="V89" s="9">
        <v>10.220025540325244</v>
      </c>
      <c r="W89" s="9">
        <v>9.8639331318363759</v>
      </c>
      <c r="X89" s="162">
        <v>10.193186473883566</v>
      </c>
      <c r="Y89" s="9">
        <v>9.545544915953883</v>
      </c>
      <c r="Z89" s="9">
        <v>9.1790597470636843</v>
      </c>
      <c r="AA89" s="9">
        <v>9.3900488225025303</v>
      </c>
      <c r="AB89" s="9">
        <v>8.7764742722055331</v>
      </c>
      <c r="AC89" s="162">
        <v>9.2186427596629006</v>
      </c>
      <c r="AD89" s="9">
        <v>8.2878180979355029</v>
      </c>
      <c r="AE89" s="9">
        <v>7.6913171995870275</v>
      </c>
      <c r="AF89" s="9">
        <v>8.9074531227252329</v>
      </c>
      <c r="AG89" s="9">
        <v>9.647466225362459</v>
      </c>
      <c r="AH89" s="162">
        <v>8.6447352767322485</v>
      </c>
      <c r="AI89" s="9">
        <v>8.8810166668666799</v>
      </c>
    </row>
    <row r="90" spans="1:35" ht="12" customHeight="1" x14ac:dyDescent="0.25">
      <c r="A90" s="94">
        <v>117</v>
      </c>
      <c r="B90" s="43">
        <v>86</v>
      </c>
      <c r="C90" s="8" t="s">
        <v>159</v>
      </c>
      <c r="D90" s="104" t="s">
        <v>149</v>
      </c>
      <c r="E90" s="9">
        <v>0.36963824451913307</v>
      </c>
      <c r="F90" s="9">
        <v>0.40015622784824867</v>
      </c>
      <c r="G90" s="9">
        <v>0.33999399104242378</v>
      </c>
      <c r="H90" s="9">
        <v>0.34961216079212648</v>
      </c>
      <c r="I90" s="162">
        <v>0.36459358010639997</v>
      </c>
      <c r="J90" s="9">
        <v>0.33299802630383779</v>
      </c>
      <c r="K90" s="9">
        <v>0.35442182878314898</v>
      </c>
      <c r="L90" s="9">
        <v>0.34279203459057572</v>
      </c>
      <c r="M90" s="9">
        <v>0.35710100050796767</v>
      </c>
      <c r="N90" s="162">
        <v>0.34677174604948446</v>
      </c>
      <c r="O90" s="9">
        <v>0.35173876095312556</v>
      </c>
      <c r="P90" s="9">
        <v>0.31908124780516356</v>
      </c>
      <c r="Q90" s="9">
        <v>0.31137056537732771</v>
      </c>
      <c r="R90" s="9">
        <v>0.35702017744452297</v>
      </c>
      <c r="S90" s="162">
        <v>0.33334560906618776</v>
      </c>
      <c r="T90" s="9">
        <v>0.34445250099478725</v>
      </c>
      <c r="U90" s="9">
        <v>0.3468565290080603</v>
      </c>
      <c r="V90" s="9">
        <v>0.34725568552751251</v>
      </c>
      <c r="W90" s="9">
        <v>0.28643626782707071</v>
      </c>
      <c r="X90" s="162">
        <v>0.33130737835630186</v>
      </c>
      <c r="Y90" s="9">
        <v>0.26449141784086599</v>
      </c>
      <c r="Z90" s="9">
        <v>0.27572570860511053</v>
      </c>
      <c r="AA90" s="9">
        <v>0.29078318065512243</v>
      </c>
      <c r="AB90" s="9">
        <v>0.30165437116430294</v>
      </c>
      <c r="AC90" s="162">
        <v>0.28343116532412582</v>
      </c>
      <c r="AD90" s="9">
        <v>0.28533415860269029</v>
      </c>
      <c r="AE90" s="9">
        <v>0.29317953110710282</v>
      </c>
      <c r="AF90" s="9">
        <v>0.28196079191911499</v>
      </c>
      <c r="AG90" s="9">
        <v>0.30344920580456525</v>
      </c>
      <c r="AH90" s="162">
        <v>0.29108327538021239</v>
      </c>
      <c r="AI90" s="9">
        <v>0.26084701983397213</v>
      </c>
    </row>
    <row r="91" spans="1:35" ht="12" customHeight="1" x14ac:dyDescent="0.25">
      <c r="A91" s="94">
        <v>118</v>
      </c>
      <c r="B91" s="43">
        <v>87</v>
      </c>
      <c r="C91" s="8" t="s">
        <v>158</v>
      </c>
      <c r="D91" s="104" t="s">
        <v>150</v>
      </c>
      <c r="E91" s="190">
        <v>0.45569797691495617</v>
      </c>
      <c r="F91" s="190">
        <v>0.71950600345852556</v>
      </c>
      <c r="G91" s="190">
        <v>0.68174388622697824</v>
      </c>
      <c r="H91" s="190">
        <v>0.647303283919895</v>
      </c>
      <c r="I91" s="191">
        <v>0.62706450017697024</v>
      </c>
      <c r="J91" s="190">
        <v>0.69962895209851261</v>
      </c>
      <c r="K91" s="190">
        <v>0.62544979548984869</v>
      </c>
      <c r="L91" s="190">
        <v>0.70519512128520867</v>
      </c>
      <c r="M91" s="190">
        <v>0.66257621908196063</v>
      </c>
      <c r="N91" s="191">
        <v>0.6734205904262236</v>
      </c>
      <c r="O91" s="190">
        <v>0.60896215193742798</v>
      </c>
      <c r="P91" s="190">
        <v>0.65225398976236948</v>
      </c>
      <c r="Q91" s="190">
        <v>0.61546494129806106</v>
      </c>
      <c r="R91" s="190">
        <v>0.62735211515738498</v>
      </c>
      <c r="S91" s="191">
        <v>0.62708662481014066</v>
      </c>
      <c r="T91" s="190">
        <v>0.6887777843248083</v>
      </c>
      <c r="U91" s="190">
        <v>0.65729701796449769</v>
      </c>
      <c r="V91" s="190">
        <v>0.6969677052111154</v>
      </c>
      <c r="W91" s="190">
        <v>0.65513202978556173</v>
      </c>
      <c r="X91" s="191">
        <v>0.67472936695946417</v>
      </c>
      <c r="Y91" s="190">
        <v>0.58318566242384828</v>
      </c>
      <c r="Z91" s="190">
        <v>0.61745178147975055</v>
      </c>
      <c r="AA91" s="190">
        <v>0.62264647275807394</v>
      </c>
      <c r="AB91" s="190">
        <v>0.69020159906097633</v>
      </c>
      <c r="AC91" s="191">
        <v>0.6290028936885681</v>
      </c>
      <c r="AD91" s="190">
        <v>0.65763550471132537</v>
      </c>
      <c r="AE91" s="190">
        <v>0.56683183636903323</v>
      </c>
      <c r="AF91" s="190">
        <v>0.52632331143340072</v>
      </c>
      <c r="AG91" s="190">
        <v>0.63071755734956803</v>
      </c>
      <c r="AH91" s="191">
        <v>0.59539782462181623</v>
      </c>
      <c r="AI91" s="190">
        <v>0.45579454963146382</v>
      </c>
    </row>
    <row r="92" spans="1:35" ht="12" customHeight="1" x14ac:dyDescent="0.25">
      <c r="B92" s="43">
        <v>88</v>
      </c>
      <c r="C92" s="16"/>
      <c r="D92" s="105"/>
      <c r="E92" s="9"/>
      <c r="F92" s="9"/>
      <c r="G92" s="9"/>
      <c r="H92" s="9"/>
      <c r="I92" s="162"/>
      <c r="J92" s="9"/>
      <c r="K92" s="9"/>
      <c r="L92" s="9"/>
      <c r="M92" s="9"/>
      <c r="N92" s="162"/>
      <c r="O92" s="9"/>
      <c r="P92" s="9"/>
      <c r="Q92" s="9"/>
      <c r="R92" s="9"/>
      <c r="S92" s="162"/>
      <c r="T92" s="9"/>
      <c r="U92" s="9"/>
      <c r="V92" s="9"/>
      <c r="W92" s="9"/>
      <c r="X92" s="162"/>
      <c r="Y92" s="9"/>
      <c r="Z92" s="9"/>
      <c r="AA92" s="9"/>
      <c r="AB92" s="9"/>
      <c r="AC92" s="162"/>
      <c r="AD92" s="9"/>
      <c r="AE92" s="9"/>
      <c r="AF92" s="9"/>
      <c r="AG92" s="9"/>
      <c r="AH92" s="162"/>
      <c r="AI92" s="9"/>
    </row>
    <row r="93" spans="1:35" ht="12" customHeight="1" x14ac:dyDescent="0.25">
      <c r="A93" s="94">
        <v>127</v>
      </c>
      <c r="B93" s="43">
        <v>89</v>
      </c>
      <c r="C93" s="8" t="s">
        <v>156</v>
      </c>
      <c r="D93" s="104" t="s">
        <v>148</v>
      </c>
      <c r="E93" s="10">
        <v>36.750379180705714</v>
      </c>
      <c r="F93" s="10">
        <v>36.76366807106492</v>
      </c>
      <c r="G93" s="10">
        <v>36.856533617578812</v>
      </c>
      <c r="H93" s="10">
        <v>37.619430454418506</v>
      </c>
      <c r="I93" s="164">
        <v>147.99001132376796</v>
      </c>
      <c r="J93" s="10">
        <v>34.754894814356199</v>
      </c>
      <c r="K93" s="10">
        <v>33.685182247751086</v>
      </c>
      <c r="L93" s="10">
        <v>36.45087518885726</v>
      </c>
      <c r="M93" s="10">
        <v>35.609039658610989</v>
      </c>
      <c r="N93" s="164">
        <v>140.49999190957553</v>
      </c>
      <c r="O93" s="10">
        <v>24.896430063687944</v>
      </c>
      <c r="P93" s="10">
        <v>36.542038940365074</v>
      </c>
      <c r="Q93" s="10">
        <v>36.419744936348422</v>
      </c>
      <c r="R93" s="10">
        <v>33.668812592332124</v>
      </c>
      <c r="S93" s="164">
        <v>131.52702653273357</v>
      </c>
      <c r="T93" s="10">
        <v>35.837147989409743</v>
      </c>
      <c r="U93" s="10">
        <v>36.556026082576167</v>
      </c>
      <c r="V93" s="10">
        <v>38.359883159457922</v>
      </c>
      <c r="W93" s="10">
        <v>34.908584898260102</v>
      </c>
      <c r="X93" s="164">
        <v>145.66164212970395</v>
      </c>
      <c r="Y93" s="10">
        <v>35.188055470190221</v>
      </c>
      <c r="Z93" s="10">
        <v>35.230087099999999</v>
      </c>
      <c r="AA93" s="10">
        <v>36.351471452028633</v>
      </c>
      <c r="AB93" s="10">
        <v>33.97083390287348</v>
      </c>
      <c r="AC93" s="164">
        <v>140.74044792509233</v>
      </c>
      <c r="AD93" s="10">
        <v>29.802835764348099</v>
      </c>
      <c r="AE93" s="10">
        <v>27.435819030231855</v>
      </c>
      <c r="AF93" s="10">
        <v>33.687032550998985</v>
      </c>
      <c r="AG93" s="10">
        <v>37.476020990553643</v>
      </c>
      <c r="AH93" s="164">
        <v>128.4017083361326</v>
      </c>
      <c r="AI93" s="10">
        <v>32.600275736385427</v>
      </c>
    </row>
    <row r="94" spans="1:35" ht="12" customHeight="1" x14ac:dyDescent="0.25">
      <c r="A94" s="94">
        <v>129</v>
      </c>
      <c r="B94" s="43">
        <v>90</v>
      </c>
      <c r="C94" s="8" t="s">
        <v>154</v>
      </c>
      <c r="D94" s="104" t="s">
        <v>148</v>
      </c>
      <c r="E94" s="10">
        <v>0.16330977000000002</v>
      </c>
      <c r="F94" s="10">
        <v>0.33880752227438937</v>
      </c>
      <c r="G94" s="10">
        <v>0.37115745855999988</v>
      </c>
      <c r="H94" s="10">
        <v>0.45933028022296035</v>
      </c>
      <c r="I94" s="164">
        <v>1.3326050310573496</v>
      </c>
      <c r="J94" s="10">
        <v>0.38011278234943491</v>
      </c>
      <c r="K94" s="10">
        <v>0.46264130047680557</v>
      </c>
      <c r="L94" s="10">
        <v>0.41294151416877312</v>
      </c>
      <c r="M94" s="10">
        <v>0.36075404777777231</v>
      </c>
      <c r="N94" s="164">
        <v>1.6164496447727856</v>
      </c>
      <c r="O94" s="10">
        <v>0.17327667306875749</v>
      </c>
      <c r="P94" s="10">
        <v>0.28423370310264101</v>
      </c>
      <c r="Q94" s="10">
        <v>0.31540221359573067</v>
      </c>
      <c r="R94" s="10">
        <v>0.3872647515707216</v>
      </c>
      <c r="S94" s="164">
        <v>1.1601773413378507</v>
      </c>
      <c r="T94" s="10">
        <v>0.35050196500707431</v>
      </c>
      <c r="U94" s="10">
        <v>0.42682425210850622</v>
      </c>
      <c r="V94" s="10">
        <v>0.41266609369307028</v>
      </c>
      <c r="W94" s="10">
        <v>0.25899003921829233</v>
      </c>
      <c r="X94" s="164">
        <v>1.4489823500269434</v>
      </c>
      <c r="Y94" s="10">
        <v>0.14904450184762555</v>
      </c>
      <c r="Z94" s="10">
        <v>0.25682979558567887</v>
      </c>
      <c r="AA94" s="10">
        <v>0.31698198035210284</v>
      </c>
      <c r="AB94" s="10">
        <v>0.22376470935298193</v>
      </c>
      <c r="AC94" s="164">
        <v>0.94662098713838927</v>
      </c>
      <c r="AD94" s="10">
        <v>0.17861442571351499</v>
      </c>
      <c r="AE94" s="10">
        <v>0.20446312519551207</v>
      </c>
      <c r="AF94" s="10">
        <v>0.20839381500844348</v>
      </c>
      <c r="AG94" s="10">
        <v>0.27238054218844893</v>
      </c>
      <c r="AH94" s="164">
        <v>0.8638519081059195</v>
      </c>
      <c r="AI94" s="10">
        <v>0.1483673682074643</v>
      </c>
    </row>
    <row r="95" spans="1:35" ht="12" customHeight="1" x14ac:dyDescent="0.25">
      <c r="A95" s="94">
        <v>130</v>
      </c>
      <c r="B95" s="43">
        <v>91</v>
      </c>
      <c r="C95" s="8" t="s">
        <v>153</v>
      </c>
      <c r="D95" s="104" t="s">
        <v>164</v>
      </c>
      <c r="E95" s="10">
        <v>4.9898059638342714E-2</v>
      </c>
      <c r="F95" s="10">
        <v>9.8729235704609133E-2</v>
      </c>
      <c r="G95" s="10">
        <v>0.11662846373552713</v>
      </c>
      <c r="H95" s="10">
        <v>0.11825352347050862</v>
      </c>
      <c r="I95" s="164">
        <v>0.38350928254898753</v>
      </c>
      <c r="J95" s="10">
        <v>0.113906364498796</v>
      </c>
      <c r="K95" s="10">
        <v>0.12474558191327018</v>
      </c>
      <c r="L95" s="10">
        <v>0.13000367717768893</v>
      </c>
      <c r="M95" s="10">
        <v>0.1318937223286315</v>
      </c>
      <c r="N95" s="164">
        <v>0.50054934591838662</v>
      </c>
      <c r="O95" s="10">
        <v>7.906179120573259E-2</v>
      </c>
      <c r="P95" s="10">
        <v>0.12387959229137947</v>
      </c>
      <c r="Q95" s="10">
        <v>0.13127357029080675</v>
      </c>
      <c r="R95" s="10">
        <v>0.13936302056540453</v>
      </c>
      <c r="S95" s="164">
        <v>0.47357797435332327</v>
      </c>
      <c r="T95" s="10">
        <v>0.13135176890106881</v>
      </c>
      <c r="U95" s="10">
        <v>0.15484401905663528</v>
      </c>
      <c r="V95" s="10">
        <v>0.15829420055278146</v>
      </c>
      <c r="W95" s="10">
        <v>0.13114614147864398</v>
      </c>
      <c r="X95" s="164">
        <v>0.57563612998912961</v>
      </c>
      <c r="Y95" s="10">
        <v>0.10837145302136095</v>
      </c>
      <c r="Z95" s="10">
        <v>0.13499051245299995</v>
      </c>
      <c r="AA95" s="10">
        <v>0.119057491695053</v>
      </c>
      <c r="AB95" s="10">
        <v>0.10767029436352564</v>
      </c>
      <c r="AC95" s="164">
        <v>0.47008975153293953</v>
      </c>
      <c r="AD95" s="10">
        <v>0.1035417696306172</v>
      </c>
      <c r="AE95" s="10">
        <v>8.7454185414400656E-2</v>
      </c>
      <c r="AF95" s="10">
        <v>0.10026991452580844</v>
      </c>
      <c r="AG95" s="10">
        <v>0.12321757069146792</v>
      </c>
      <c r="AH95" s="164">
        <v>0.41448344026229428</v>
      </c>
      <c r="AI95" s="10">
        <v>7.517514601888077E-2</v>
      </c>
    </row>
    <row r="96" spans="1:35" ht="12" customHeight="1" x14ac:dyDescent="0.25">
      <c r="B96" s="43">
        <v>92</v>
      </c>
      <c r="C96" s="8"/>
      <c r="D96" s="104"/>
      <c r="E96" s="7"/>
      <c r="F96" s="7"/>
      <c r="G96" s="7"/>
      <c r="H96" s="7"/>
      <c r="I96" s="163"/>
      <c r="J96" s="7"/>
      <c r="K96" s="7"/>
      <c r="L96" s="7"/>
      <c r="M96" s="7"/>
      <c r="N96" s="163"/>
      <c r="O96" s="7"/>
      <c r="P96" s="7"/>
      <c r="Q96" s="7"/>
      <c r="R96" s="7"/>
      <c r="S96" s="163"/>
      <c r="T96" s="7"/>
      <c r="U96" s="7"/>
      <c r="V96" s="7"/>
      <c r="W96" s="7"/>
      <c r="X96" s="163"/>
      <c r="Y96" s="7"/>
      <c r="Z96" s="7"/>
      <c r="AA96" s="7"/>
      <c r="AB96" s="7"/>
      <c r="AC96" s="163"/>
      <c r="AD96" s="7"/>
      <c r="AE96" s="7"/>
      <c r="AF96" s="7"/>
      <c r="AG96" s="7"/>
      <c r="AH96" s="163"/>
      <c r="AI96" s="7"/>
    </row>
    <row r="97" spans="1:35" ht="12" customHeight="1" x14ac:dyDescent="0.25">
      <c r="A97" s="43">
        <v>66</v>
      </c>
      <c r="B97" s="43">
        <v>24</v>
      </c>
      <c r="C97" s="8" t="s">
        <v>178</v>
      </c>
      <c r="D97" s="104" t="s">
        <v>165</v>
      </c>
      <c r="E97" s="203" t="s">
        <v>181</v>
      </c>
      <c r="F97" s="203" t="s">
        <v>181</v>
      </c>
      <c r="G97" s="203" t="s">
        <v>181</v>
      </c>
      <c r="H97" s="203" t="s">
        <v>181</v>
      </c>
      <c r="I97" s="204" t="s">
        <v>181</v>
      </c>
      <c r="J97" s="110">
        <v>34.717497472715401</v>
      </c>
      <c r="K97" s="110">
        <v>38.334437886805866</v>
      </c>
      <c r="L97" s="110">
        <v>37.440857544278067</v>
      </c>
      <c r="M97" s="110">
        <v>44.760653576184033</v>
      </c>
      <c r="N97" s="165">
        <v>38.789650069368676</v>
      </c>
      <c r="O97" s="110">
        <v>41.826117301375447</v>
      </c>
      <c r="P97" s="110">
        <v>43.990153530749858</v>
      </c>
      <c r="Q97" s="110">
        <v>45.769584152261636</v>
      </c>
      <c r="R97" s="110">
        <v>53.192911143655749</v>
      </c>
      <c r="S97" s="165">
        <v>46.42638540500198</v>
      </c>
      <c r="T97" s="110">
        <v>54.21878072542755</v>
      </c>
      <c r="U97" s="110">
        <v>53.915831324265064</v>
      </c>
      <c r="V97" s="110">
        <v>54.860106118517535</v>
      </c>
      <c r="W97" s="110">
        <v>54.829814172087218</v>
      </c>
      <c r="X97" s="165">
        <v>54.46479481898092</v>
      </c>
      <c r="Y97" s="110">
        <v>46.105630096154144</v>
      </c>
      <c r="Z97" s="110">
        <v>48.608060671396714</v>
      </c>
      <c r="AA97" s="110">
        <v>51.706849664061409</v>
      </c>
      <c r="AB97" s="110">
        <v>46.782248430098662</v>
      </c>
      <c r="AC97" s="165">
        <v>48.327247669470054</v>
      </c>
      <c r="AD97" s="110">
        <v>41.118619319324345</v>
      </c>
      <c r="AE97" s="10">
        <v>50.977417918378528</v>
      </c>
      <c r="AF97" s="10">
        <v>53.233014238754023</v>
      </c>
      <c r="AG97" s="10">
        <v>57.728705037918516</v>
      </c>
      <c r="AH97" s="165">
        <v>50.865487555548029</v>
      </c>
      <c r="AI97" s="10">
        <v>58.716423899329364</v>
      </c>
    </row>
    <row r="98" spans="1:35" ht="12" customHeight="1" x14ac:dyDescent="0.25">
      <c r="A98" s="43">
        <v>58</v>
      </c>
      <c r="B98" s="43">
        <v>14</v>
      </c>
      <c r="C98" s="8" t="s">
        <v>179</v>
      </c>
      <c r="D98" s="104" t="s">
        <v>166</v>
      </c>
      <c r="E98" s="111">
        <v>0.5541791860694486</v>
      </c>
      <c r="F98" s="111">
        <v>0.53122421729865865</v>
      </c>
      <c r="G98" s="111">
        <v>0.53238753653627335</v>
      </c>
      <c r="H98" s="111">
        <v>0.54670148197996338</v>
      </c>
      <c r="I98" s="158">
        <v>0.53551363602763002</v>
      </c>
      <c r="J98" s="111">
        <v>0.41763660295598759</v>
      </c>
      <c r="K98" s="111">
        <v>0.38513839461608285</v>
      </c>
      <c r="L98" s="111">
        <v>0.39712284497251954</v>
      </c>
      <c r="M98" s="111">
        <v>0.4326232463766484</v>
      </c>
      <c r="N98" s="158">
        <v>0.40832135314806267</v>
      </c>
      <c r="O98" s="111">
        <v>0.45152431645253344</v>
      </c>
      <c r="P98" s="111">
        <v>0.56253647222731507</v>
      </c>
      <c r="Q98" s="111">
        <v>0.58111474847575928</v>
      </c>
      <c r="R98" s="111">
        <v>0.57842696505041624</v>
      </c>
      <c r="S98" s="158">
        <v>0.55073527587856574</v>
      </c>
      <c r="T98" s="111">
        <v>0.62491376315489011</v>
      </c>
      <c r="U98" s="111">
        <v>0.59507226929905532</v>
      </c>
      <c r="V98" s="111">
        <v>0.61128709285361837</v>
      </c>
      <c r="W98" s="111">
        <v>0.55395193748006255</v>
      </c>
      <c r="X98" s="158">
        <v>0.59682955312694563</v>
      </c>
      <c r="Y98" s="111">
        <v>0.53116191057339279</v>
      </c>
      <c r="Z98" s="111">
        <v>0.48542566519026792</v>
      </c>
      <c r="AA98" s="111">
        <v>0.48175498903023212</v>
      </c>
      <c r="AB98" s="111">
        <v>0.45899916880450786</v>
      </c>
      <c r="AC98" s="158">
        <v>0.48953397199948495</v>
      </c>
      <c r="AD98" s="111">
        <v>0.53319060184480238</v>
      </c>
      <c r="AE98" s="111">
        <v>0.56424363535585287</v>
      </c>
      <c r="AF98" s="111">
        <v>0.45187016484961945</v>
      </c>
      <c r="AG98" s="111">
        <v>0.29974776273379833</v>
      </c>
      <c r="AH98" s="158">
        <v>0.45035691001303474</v>
      </c>
      <c r="AI98" s="111">
        <v>0.57155798864940877</v>
      </c>
    </row>
    <row r="99" spans="1:35" ht="12" customHeight="1" x14ac:dyDescent="0.25">
      <c r="B99" s="43">
        <v>95</v>
      </c>
    </row>
    <row r="100" spans="1:35" ht="12" customHeight="1" x14ac:dyDescent="0.25">
      <c r="B100" s="43">
        <v>96</v>
      </c>
    </row>
    <row r="101" spans="1:35" ht="20.100000000000001" customHeight="1" x14ac:dyDescent="0.25">
      <c r="B101" s="43">
        <v>97</v>
      </c>
      <c r="C101" s="83" t="s">
        <v>26</v>
      </c>
      <c r="D101" s="123"/>
      <c r="E101" s="124" t="str">
        <f t="shared" ref="E101:AI101" si="4">E$5</f>
        <v>1Q20</v>
      </c>
      <c r="F101" s="124" t="str">
        <f t="shared" si="4"/>
        <v>2Q20</v>
      </c>
      <c r="G101" s="124" t="str">
        <f t="shared" si="4"/>
        <v>3Q20</v>
      </c>
      <c r="H101" s="124" t="str">
        <f t="shared" si="4"/>
        <v>4Q20</v>
      </c>
      <c r="I101" s="124">
        <f>I$5</f>
        <v>2020</v>
      </c>
      <c r="J101" s="124" t="str">
        <f t="shared" si="4"/>
        <v>1Q21</v>
      </c>
      <c r="K101" s="124" t="str">
        <f t="shared" si="4"/>
        <v>2Q21</v>
      </c>
      <c r="L101" s="124" t="str">
        <f t="shared" si="4"/>
        <v>3Q21</v>
      </c>
      <c r="M101" s="124" t="str">
        <f t="shared" si="4"/>
        <v>4Q21</v>
      </c>
      <c r="N101" s="124">
        <f>N$5</f>
        <v>2021</v>
      </c>
      <c r="O101" s="124" t="str">
        <f t="shared" si="4"/>
        <v>1Q22</v>
      </c>
      <c r="P101" s="124" t="str">
        <f t="shared" si="4"/>
        <v>2Q22</v>
      </c>
      <c r="Q101" s="124" t="str">
        <f t="shared" si="4"/>
        <v>3Q22</v>
      </c>
      <c r="R101" s="124" t="str">
        <f t="shared" si="4"/>
        <v>4Q22</v>
      </c>
      <c r="S101" s="124">
        <f t="shared" si="4"/>
        <v>2022</v>
      </c>
      <c r="T101" s="124" t="str">
        <f t="shared" si="4"/>
        <v>1Q23</v>
      </c>
      <c r="U101" s="124" t="str">
        <f t="shared" si="4"/>
        <v>2Q23</v>
      </c>
      <c r="V101" s="124" t="str">
        <f t="shared" si="4"/>
        <v>3Q23</v>
      </c>
      <c r="W101" s="124" t="str">
        <f t="shared" si="4"/>
        <v>4Q23</v>
      </c>
      <c r="X101" s="124">
        <f t="shared" si="4"/>
        <v>2023</v>
      </c>
      <c r="Y101" s="124" t="str">
        <f t="shared" si="4"/>
        <v>1Q24</v>
      </c>
      <c r="Z101" s="124" t="str">
        <f t="shared" si="4"/>
        <v>2Q24</v>
      </c>
      <c r="AA101" s="124" t="str">
        <f t="shared" si="4"/>
        <v>3Q24</v>
      </c>
      <c r="AB101" s="124" t="str">
        <f t="shared" si="4"/>
        <v>4Q24</v>
      </c>
      <c r="AC101" s="124">
        <f t="shared" si="4"/>
        <v>2024</v>
      </c>
      <c r="AD101" s="124" t="str">
        <f t="shared" si="4"/>
        <v>1Q25</v>
      </c>
      <c r="AE101" s="124" t="str">
        <f t="shared" si="4"/>
        <v>2Q25</v>
      </c>
      <c r="AF101" s="124" t="str">
        <f t="shared" si="4"/>
        <v>3Q25</v>
      </c>
      <c r="AG101" s="124" t="str">
        <f t="shared" si="4"/>
        <v>4Q25</v>
      </c>
      <c r="AH101" s="124">
        <f t="shared" si="4"/>
        <v>2025</v>
      </c>
      <c r="AI101" s="124" t="str">
        <f t="shared" si="4"/>
        <v>1Q26</v>
      </c>
    </row>
    <row r="102" spans="1:35" ht="12" customHeight="1" x14ac:dyDescent="0.25">
      <c r="A102" s="94">
        <v>137</v>
      </c>
      <c r="B102" s="43">
        <v>98</v>
      </c>
      <c r="C102" s="2" t="s">
        <v>163</v>
      </c>
      <c r="D102" s="13" t="s">
        <v>148</v>
      </c>
      <c r="E102" s="3" t="s">
        <v>181</v>
      </c>
      <c r="F102" s="3" t="s">
        <v>181</v>
      </c>
      <c r="G102" s="3" t="s">
        <v>181</v>
      </c>
      <c r="H102" s="3" t="s">
        <v>181</v>
      </c>
      <c r="I102" s="159" t="s">
        <v>181</v>
      </c>
      <c r="J102" s="3">
        <v>241.39410099999998</v>
      </c>
      <c r="K102" s="3">
        <v>242.50669500000004</v>
      </c>
      <c r="L102" s="3">
        <v>184.0428</v>
      </c>
      <c r="M102" s="3">
        <v>205.44599999999997</v>
      </c>
      <c r="N102" s="159">
        <v>873.38959599999998</v>
      </c>
      <c r="O102" s="3">
        <v>208.29599999999999</v>
      </c>
      <c r="P102" s="3">
        <v>239.87636612903228</v>
      </c>
      <c r="Q102" s="3">
        <v>226.44569000000001</v>
      </c>
      <c r="R102" s="3">
        <v>233.12964999999997</v>
      </c>
      <c r="S102" s="159">
        <v>907.74770612903228</v>
      </c>
      <c r="T102" s="3">
        <v>265.08168000000001</v>
      </c>
      <c r="U102" s="3">
        <v>282.75040796231508</v>
      </c>
      <c r="V102" s="3">
        <v>291.15119199999998</v>
      </c>
      <c r="W102" s="3">
        <v>287.55076438899999</v>
      </c>
      <c r="X102" s="159">
        <v>1126.5340443513151</v>
      </c>
      <c r="Y102" s="3">
        <v>255.90899999999999</v>
      </c>
      <c r="Z102" s="3">
        <v>75.923000000000002</v>
      </c>
      <c r="AA102" s="3">
        <v>0</v>
      </c>
      <c r="AB102" s="3">
        <v>0</v>
      </c>
      <c r="AC102" s="159">
        <v>331.83199999999999</v>
      </c>
      <c r="AD102" s="3">
        <v>0</v>
      </c>
      <c r="AE102" s="3">
        <v>0</v>
      </c>
      <c r="AF102" s="3">
        <v>0</v>
      </c>
      <c r="AG102" s="3">
        <v>0</v>
      </c>
      <c r="AH102" s="159">
        <v>0</v>
      </c>
      <c r="AI102" s="3">
        <v>0</v>
      </c>
    </row>
    <row r="103" spans="1:35" ht="12" customHeight="1" x14ac:dyDescent="0.25">
      <c r="A103" s="94">
        <v>138</v>
      </c>
      <c r="B103" s="43">
        <v>99</v>
      </c>
      <c r="C103" s="2" t="s">
        <v>162</v>
      </c>
      <c r="D103" s="13" t="s">
        <v>148</v>
      </c>
      <c r="E103" s="3">
        <v>268.22573156827957</v>
      </c>
      <c r="F103" s="3">
        <v>320.7286079393607</v>
      </c>
      <c r="G103" s="3">
        <v>302.26379041699232</v>
      </c>
      <c r="H103" s="3">
        <v>289.40281680001516</v>
      </c>
      <c r="I103" s="160">
        <v>1180.6209467246479</v>
      </c>
      <c r="J103" s="3">
        <v>266.54780173165631</v>
      </c>
      <c r="K103" s="3">
        <v>268.980276724281</v>
      </c>
      <c r="L103" s="3">
        <v>208.14745871453249</v>
      </c>
      <c r="M103" s="3">
        <v>238.36026662307137</v>
      </c>
      <c r="N103" s="160">
        <v>982.03580379354128</v>
      </c>
      <c r="O103" s="3">
        <v>244.88986314395873</v>
      </c>
      <c r="P103" s="3">
        <v>258.61360303462646</v>
      </c>
      <c r="Q103" s="3">
        <v>259.14378937262069</v>
      </c>
      <c r="R103" s="3">
        <v>253.92028610579246</v>
      </c>
      <c r="S103" s="160">
        <v>1016.5675416569984</v>
      </c>
      <c r="T103" s="3">
        <v>295.76640084945052</v>
      </c>
      <c r="U103" s="3">
        <v>320.38755957395244</v>
      </c>
      <c r="V103" s="3">
        <v>329.5159291345426</v>
      </c>
      <c r="W103" s="3">
        <v>347.71359599999994</v>
      </c>
      <c r="X103" s="160">
        <v>1293.3834855579455</v>
      </c>
      <c r="Y103" s="3">
        <v>296.62299999999999</v>
      </c>
      <c r="Z103" s="3">
        <v>81.739999999999995</v>
      </c>
      <c r="AA103" s="3">
        <v>0</v>
      </c>
      <c r="AB103" s="3">
        <v>0</v>
      </c>
      <c r="AC103" s="160">
        <v>378.363</v>
      </c>
      <c r="AD103" s="3">
        <v>0</v>
      </c>
      <c r="AE103" s="3">
        <v>0</v>
      </c>
      <c r="AF103" s="3">
        <v>0</v>
      </c>
      <c r="AG103" s="3">
        <v>0</v>
      </c>
      <c r="AH103" s="160">
        <v>0</v>
      </c>
      <c r="AI103" s="3">
        <v>0</v>
      </c>
    </row>
    <row r="104" spans="1:35" ht="12" customHeight="1" x14ac:dyDescent="0.25">
      <c r="B104" s="43">
        <v>100</v>
      </c>
      <c r="C104" s="6"/>
      <c r="D104" s="7"/>
      <c r="E104" s="5"/>
      <c r="F104" s="5"/>
      <c r="G104" s="5"/>
      <c r="H104" s="5"/>
      <c r="I104" s="161"/>
      <c r="J104" s="5"/>
      <c r="K104" s="5"/>
      <c r="L104" s="5"/>
      <c r="M104" s="5"/>
      <c r="N104" s="161"/>
      <c r="O104" s="5"/>
      <c r="P104" s="5"/>
      <c r="Q104" s="5"/>
      <c r="R104" s="5"/>
      <c r="S104" s="161"/>
      <c r="T104" s="5"/>
      <c r="U104" s="5"/>
      <c r="V104" s="5"/>
      <c r="W104" s="5"/>
      <c r="X104" s="161"/>
      <c r="Y104" s="5"/>
      <c r="Z104" s="5"/>
      <c r="AA104" s="5"/>
      <c r="AB104" s="5"/>
      <c r="AC104" s="161"/>
      <c r="AD104" s="5"/>
      <c r="AE104" s="5"/>
      <c r="AF104" s="5"/>
      <c r="AG104" s="5"/>
      <c r="AH104" s="161"/>
      <c r="AI104" s="5"/>
    </row>
    <row r="105" spans="1:35" ht="12" customHeight="1" x14ac:dyDescent="0.25">
      <c r="A105" s="94">
        <v>142</v>
      </c>
      <c r="B105" s="43">
        <v>101</v>
      </c>
      <c r="C105" s="8" t="s">
        <v>161</v>
      </c>
      <c r="D105" s="104" t="s">
        <v>149</v>
      </c>
      <c r="E105" s="9">
        <v>2.3746008464213344</v>
      </c>
      <c r="F105" s="9">
        <v>2.3835138280215724</v>
      </c>
      <c r="G105" s="9">
        <v>2.4293101621663533</v>
      </c>
      <c r="H105" s="9">
        <v>2.4612773580134344</v>
      </c>
      <c r="I105" s="162">
        <v>2.412275698843692</v>
      </c>
      <c r="J105" s="9">
        <v>1.9969955029495066</v>
      </c>
      <c r="K105" s="9">
        <v>1.9338836096272576</v>
      </c>
      <c r="L105" s="9">
        <v>1.9998534286536407</v>
      </c>
      <c r="M105" s="9">
        <v>2.2776710440741157</v>
      </c>
      <c r="N105" s="162">
        <v>2.0484405847519991</v>
      </c>
      <c r="O105" s="9">
        <v>2.2589627697426571</v>
      </c>
      <c r="P105" s="9">
        <v>2.0939361792866062</v>
      </c>
      <c r="Q105" s="9">
        <v>1.9124049165478227</v>
      </c>
      <c r="R105" s="9">
        <v>1.9897217925730812</v>
      </c>
      <c r="S105" s="162">
        <v>2.0613839821148101</v>
      </c>
      <c r="T105" s="9">
        <v>2.017070350223146</v>
      </c>
      <c r="U105" s="9">
        <v>1.7892995912639067</v>
      </c>
      <c r="V105" s="9">
        <v>2.0343191985947211</v>
      </c>
      <c r="W105" s="9">
        <v>2.1158484751841877</v>
      </c>
      <c r="X105" s="162">
        <v>1.9915986702155384</v>
      </c>
      <c r="Y105" s="9">
        <v>2.1583477866972554</v>
      </c>
      <c r="Z105" s="9">
        <v>2.3772491289454365</v>
      </c>
      <c r="AA105" s="9">
        <v>0</v>
      </c>
      <c r="AB105" s="9">
        <v>0</v>
      </c>
      <c r="AC105" s="162">
        <v>2.2056383402539357</v>
      </c>
      <c r="AD105" s="9">
        <v>0</v>
      </c>
      <c r="AE105" s="9">
        <v>0</v>
      </c>
      <c r="AF105" s="9">
        <v>0</v>
      </c>
      <c r="AG105" s="9">
        <v>0</v>
      </c>
      <c r="AH105" s="162">
        <v>0</v>
      </c>
      <c r="AI105" s="9">
        <v>0</v>
      </c>
    </row>
    <row r="106" spans="1:35" ht="12" customHeight="1" x14ac:dyDescent="0.25">
      <c r="A106" s="94">
        <v>144</v>
      </c>
      <c r="B106" s="43">
        <v>102</v>
      </c>
      <c r="C106" s="8" t="s">
        <v>159</v>
      </c>
      <c r="D106" s="104" t="s">
        <v>149</v>
      </c>
      <c r="E106" s="9">
        <v>0.45339686070826324</v>
      </c>
      <c r="F106" s="9">
        <v>0.48232125739765275</v>
      </c>
      <c r="G106" s="9">
        <v>0.52302523438136217</v>
      </c>
      <c r="H106" s="9">
        <v>0.50577703702692955</v>
      </c>
      <c r="I106" s="162">
        <v>0.4919206462890271</v>
      </c>
      <c r="J106" s="9">
        <v>0.69552695042565527</v>
      </c>
      <c r="K106" s="9">
        <v>0.6517656106991262</v>
      </c>
      <c r="L106" s="9">
        <v>0.67452873430576432</v>
      </c>
      <c r="M106" s="9">
        <v>0.90656371045436301</v>
      </c>
      <c r="N106" s="162">
        <v>0.73031296908545229</v>
      </c>
      <c r="O106" s="9">
        <v>0.87968297716221855</v>
      </c>
      <c r="P106" s="9">
        <v>0.75664361337928165</v>
      </c>
      <c r="Q106" s="9">
        <v>0.80811687393124554</v>
      </c>
      <c r="R106" s="9">
        <v>0.94312616216585476</v>
      </c>
      <c r="S106" s="162">
        <v>0.84598521358668988</v>
      </c>
      <c r="T106" s="9">
        <v>0.90547552127669717</v>
      </c>
      <c r="U106" s="9">
        <v>0.80641544832175993</v>
      </c>
      <c r="V106" s="9">
        <v>0.97684533283144526</v>
      </c>
      <c r="W106" s="9">
        <v>0.75299702425649095</v>
      </c>
      <c r="X106" s="162">
        <v>0.85812763686808835</v>
      </c>
      <c r="Y106" s="9">
        <v>0.7202787496222478</v>
      </c>
      <c r="Z106" s="9">
        <v>0.90334553462197209</v>
      </c>
      <c r="AA106" s="9">
        <v>0</v>
      </c>
      <c r="AB106" s="9">
        <v>0</v>
      </c>
      <c r="AC106" s="162">
        <v>0.75982775152221549</v>
      </c>
      <c r="AD106" s="9">
        <v>0</v>
      </c>
      <c r="AE106" s="9">
        <v>0</v>
      </c>
      <c r="AF106" s="9">
        <v>0</v>
      </c>
      <c r="AG106" s="9">
        <v>0</v>
      </c>
      <c r="AH106" s="162">
        <v>0</v>
      </c>
      <c r="AI106" s="9">
        <v>0</v>
      </c>
    </row>
    <row r="107" spans="1:35" ht="12" customHeight="1" x14ac:dyDescent="0.25">
      <c r="B107" s="43">
        <v>103</v>
      </c>
      <c r="C107" s="16"/>
      <c r="D107" s="105"/>
      <c r="E107" s="9"/>
      <c r="F107" s="9"/>
      <c r="G107" s="9"/>
      <c r="H107" s="9"/>
      <c r="I107" s="162"/>
      <c r="J107" s="9"/>
      <c r="K107" s="9"/>
      <c r="L107" s="9"/>
      <c r="M107" s="9"/>
      <c r="N107" s="162"/>
      <c r="O107" s="9"/>
      <c r="P107" s="9"/>
      <c r="Q107" s="9"/>
      <c r="R107" s="9"/>
      <c r="S107" s="162"/>
      <c r="T107" s="9"/>
      <c r="U107" s="9"/>
      <c r="V107" s="9"/>
      <c r="W107" s="9"/>
      <c r="X107" s="162"/>
      <c r="Y107" s="9"/>
      <c r="Z107" s="9"/>
      <c r="AA107" s="9"/>
      <c r="AB107" s="9"/>
      <c r="AC107" s="162"/>
      <c r="AD107" s="9"/>
      <c r="AE107" s="9"/>
      <c r="AF107" s="9"/>
      <c r="AG107" s="9"/>
      <c r="AH107" s="162"/>
      <c r="AI107" s="9"/>
    </row>
    <row r="108" spans="1:35" ht="12" customHeight="1" x14ac:dyDescent="0.25">
      <c r="A108" s="94">
        <v>154</v>
      </c>
      <c r="B108" s="43">
        <v>104</v>
      </c>
      <c r="C108" s="8" t="s">
        <v>156</v>
      </c>
      <c r="D108" s="104" t="s">
        <v>148</v>
      </c>
      <c r="E108" s="10">
        <v>5.4663203752217502</v>
      </c>
      <c r="F108" s="10">
        <v>6.7463038204855366</v>
      </c>
      <c r="G108" s="10">
        <v>6.4354399999999998</v>
      </c>
      <c r="H108" s="10">
        <v>6.5284399999999989</v>
      </c>
      <c r="I108" s="164">
        <v>25.176504195707285</v>
      </c>
      <c r="J108" s="10">
        <v>4.5304010359415736</v>
      </c>
      <c r="K108" s="10">
        <v>4.4195374807019157</v>
      </c>
      <c r="L108" s="10">
        <v>3.6396819135681548</v>
      </c>
      <c r="M108" s="10">
        <v>4.6885455500795459</v>
      </c>
      <c r="N108" s="164">
        <v>17.278165980291188</v>
      </c>
      <c r="O108" s="10">
        <v>4.7483636299245662</v>
      </c>
      <c r="P108" s="10">
        <v>4.742997023098007</v>
      </c>
      <c r="Q108" s="10">
        <v>4.5947468098597817</v>
      </c>
      <c r="R108" s="10">
        <v>4.6139959272137991</v>
      </c>
      <c r="S108" s="164">
        <v>18.700103390096157</v>
      </c>
      <c r="T108" s="10">
        <v>5.3489264648678745</v>
      </c>
      <c r="U108" s="10">
        <v>5.0521012568267656</v>
      </c>
      <c r="V108" s="10">
        <v>6.0035359477256875</v>
      </c>
      <c r="W108" s="10">
        <v>6.7625748893015727</v>
      </c>
      <c r="X108" s="164">
        <v>23.167138558721902</v>
      </c>
      <c r="Y108" s="10">
        <v>5.6650885039135099</v>
      </c>
      <c r="Z108" s="10">
        <v>1.7288363957816759</v>
      </c>
      <c r="AA108" s="10">
        <v>0</v>
      </c>
      <c r="AB108" s="10">
        <v>0</v>
      </c>
      <c r="AC108" s="164">
        <v>7.3939248996951861</v>
      </c>
      <c r="AD108" s="10">
        <v>0</v>
      </c>
      <c r="AE108" s="10">
        <v>0</v>
      </c>
      <c r="AF108" s="10">
        <v>0</v>
      </c>
      <c r="AG108" s="10">
        <v>0</v>
      </c>
      <c r="AH108" s="164">
        <v>0</v>
      </c>
      <c r="AI108" s="10">
        <v>0</v>
      </c>
    </row>
    <row r="109" spans="1:35" ht="12" customHeight="1" x14ac:dyDescent="0.25">
      <c r="A109" s="94">
        <v>156</v>
      </c>
      <c r="B109" s="43">
        <v>105</v>
      </c>
      <c r="C109" s="8" t="s">
        <v>154</v>
      </c>
      <c r="D109" s="104" t="s">
        <v>148</v>
      </c>
      <c r="E109" s="10">
        <v>0.94702191379523482</v>
      </c>
      <c r="F109" s="10">
        <v>1.1110449999999994</v>
      </c>
      <c r="G109" s="10">
        <v>1.0244279999999997</v>
      </c>
      <c r="H109" s="10">
        <v>0.93636999999999992</v>
      </c>
      <c r="I109" s="164">
        <v>4.0188649137952339</v>
      </c>
      <c r="J109" s="10">
        <v>1.2398922090156743</v>
      </c>
      <c r="K109" s="10">
        <v>1.1242049444408113</v>
      </c>
      <c r="L109" s="10">
        <v>0.80004761591327811</v>
      </c>
      <c r="M109" s="10">
        <v>1.5265954695666506</v>
      </c>
      <c r="N109" s="164">
        <v>4.6907402389364137</v>
      </c>
      <c r="O109" s="10">
        <v>1.3278050899733922</v>
      </c>
      <c r="P109" s="10">
        <v>1.4966696017484376</v>
      </c>
      <c r="Q109" s="10">
        <v>1.6608532524690791</v>
      </c>
      <c r="R109" s="10">
        <v>1.7614484239187467</v>
      </c>
      <c r="S109" s="164">
        <v>6.2467763681096562</v>
      </c>
      <c r="T109" s="10">
        <v>1.9057285455790114</v>
      </c>
      <c r="U109" s="10">
        <v>1.9277639659063899</v>
      </c>
      <c r="V109" s="10">
        <v>2.5763138402957555</v>
      </c>
      <c r="W109" s="10">
        <v>1.9098797583333917</v>
      </c>
      <c r="X109" s="164">
        <v>8.3196861101145476</v>
      </c>
      <c r="Y109" s="10">
        <v>1.6731551198896788</v>
      </c>
      <c r="Z109" s="10">
        <v>0.62949841363302006</v>
      </c>
      <c r="AA109" s="10">
        <v>0</v>
      </c>
      <c r="AB109" s="10">
        <v>0</v>
      </c>
      <c r="AC109" s="164">
        <v>2.3026535335226987</v>
      </c>
      <c r="AD109" s="10">
        <v>0</v>
      </c>
      <c r="AE109" s="10">
        <v>0</v>
      </c>
      <c r="AF109" s="10">
        <v>0</v>
      </c>
      <c r="AG109" s="10">
        <v>0</v>
      </c>
      <c r="AH109" s="164">
        <v>0</v>
      </c>
      <c r="AI109" s="10">
        <v>0</v>
      </c>
    </row>
    <row r="110" spans="1:35" ht="12" customHeight="1" x14ac:dyDescent="0.25">
      <c r="B110" s="43">
        <v>106</v>
      </c>
      <c r="C110" s="8"/>
      <c r="D110" s="104"/>
      <c r="E110" s="7"/>
      <c r="F110" s="7"/>
      <c r="G110" s="7"/>
      <c r="H110" s="7"/>
      <c r="I110" s="163"/>
      <c r="J110" s="7"/>
      <c r="K110" s="7"/>
      <c r="L110" s="7"/>
      <c r="M110" s="7"/>
      <c r="N110" s="163"/>
      <c r="O110" s="7"/>
      <c r="P110" s="7"/>
      <c r="Q110" s="7"/>
      <c r="R110" s="7"/>
      <c r="S110" s="163"/>
      <c r="T110" s="7"/>
      <c r="U110" s="7"/>
      <c r="V110" s="7"/>
      <c r="W110" s="7"/>
      <c r="X110" s="163"/>
      <c r="Y110" s="7"/>
      <c r="Z110" s="7"/>
      <c r="AA110" s="7"/>
      <c r="AB110" s="7"/>
      <c r="AC110" s="163"/>
      <c r="AD110" s="7"/>
      <c r="AE110" s="7"/>
      <c r="AF110" s="7"/>
      <c r="AG110" s="7"/>
      <c r="AH110" s="163"/>
      <c r="AI110" s="7"/>
    </row>
    <row r="111" spans="1:35" ht="12" customHeight="1" x14ac:dyDescent="0.25">
      <c r="A111" s="43">
        <v>79</v>
      </c>
      <c r="B111" s="43">
        <v>107</v>
      </c>
      <c r="C111" s="8" t="s">
        <v>178</v>
      </c>
      <c r="D111" s="104" t="s">
        <v>165</v>
      </c>
      <c r="E111" s="203" t="s">
        <v>181</v>
      </c>
      <c r="F111" s="203" t="s">
        <v>181</v>
      </c>
      <c r="G111" s="203" t="s">
        <v>181</v>
      </c>
      <c r="H111" s="203" t="s">
        <v>181</v>
      </c>
      <c r="I111" s="204" t="s">
        <v>181</v>
      </c>
      <c r="J111" s="110">
        <v>29.546466893747208</v>
      </c>
      <c r="K111" s="110">
        <v>22.881442158039874</v>
      </c>
      <c r="L111" s="110">
        <v>33.194038234558491</v>
      </c>
      <c r="M111" s="110">
        <v>48.691657337291659</v>
      </c>
      <c r="N111" s="165">
        <v>33.140964357405807</v>
      </c>
      <c r="O111" s="110">
        <v>42.930636498479416</v>
      </c>
      <c r="P111" s="110">
        <v>40.68334049297227</v>
      </c>
      <c r="Q111" s="110">
        <v>31.111798336522046</v>
      </c>
      <c r="R111" s="110">
        <v>53.833712060544784</v>
      </c>
      <c r="S111" s="165">
        <v>42.069456377814525</v>
      </c>
      <c r="T111" s="110">
        <v>37.897974194997772</v>
      </c>
      <c r="U111" s="110">
        <v>27.847364085985525</v>
      </c>
      <c r="V111" s="110">
        <v>19.143267796531951</v>
      </c>
      <c r="W111" s="110">
        <v>43.403751462383021</v>
      </c>
      <c r="X111" s="165">
        <v>31.988212916069362</v>
      </c>
      <c r="Y111" s="110">
        <v>39.969463593015355</v>
      </c>
      <c r="Z111" s="110">
        <v>36.008049142942205</v>
      </c>
      <c r="AA111" s="110">
        <v>0</v>
      </c>
      <c r="AB111" s="10">
        <v>0</v>
      </c>
      <c r="AC111" s="165">
        <v>40.77111684442675</v>
      </c>
      <c r="AD111" s="10">
        <v>0</v>
      </c>
      <c r="AE111" s="10">
        <v>0</v>
      </c>
      <c r="AF111" s="10">
        <v>0</v>
      </c>
      <c r="AG111" s="10">
        <v>0</v>
      </c>
      <c r="AH111" s="165">
        <v>0</v>
      </c>
      <c r="AI111" s="10">
        <v>0</v>
      </c>
    </row>
    <row r="112" spans="1:35" ht="12" customHeight="1" x14ac:dyDescent="0.25">
      <c r="A112" s="43">
        <v>71</v>
      </c>
      <c r="B112" s="43">
        <v>108</v>
      </c>
      <c r="C112" s="8" t="s">
        <v>179</v>
      </c>
      <c r="D112" s="104" t="s">
        <v>166</v>
      </c>
      <c r="E112" s="111">
        <v>1.0532958250940099</v>
      </c>
      <c r="F112" s="111">
        <v>0.69976019852195182</v>
      </c>
      <c r="G112" s="111">
        <v>0.61162172636084911</v>
      </c>
      <c r="H112" s="111">
        <v>0.80212766042742301</v>
      </c>
      <c r="I112" s="158">
        <v>0.78328742538218943</v>
      </c>
      <c r="J112" s="111">
        <v>0.80951867916354014</v>
      </c>
      <c r="K112" s="111">
        <v>0.57186336339607846</v>
      </c>
      <c r="L112" s="111">
        <v>0.98465471612726319</v>
      </c>
      <c r="M112" s="111">
        <v>1.0637845306927032</v>
      </c>
      <c r="N112" s="158">
        <v>0.85461894722680798</v>
      </c>
      <c r="O112" s="111">
        <v>0.91826220329732688</v>
      </c>
      <c r="P112" s="111">
        <v>0.73019832826697917</v>
      </c>
      <c r="Q112" s="111">
        <v>0.98513140915215547</v>
      </c>
      <c r="R112" s="111">
        <v>1.2304759221576196</v>
      </c>
      <c r="S112" s="158">
        <v>0.96402737797294058</v>
      </c>
      <c r="T112" s="111">
        <v>1.0500490153716804</v>
      </c>
      <c r="U112" s="111">
        <v>0.86266583682088027</v>
      </c>
      <c r="V112" s="111">
        <v>0.59079234922156598</v>
      </c>
      <c r="W112" s="111">
        <v>0.7483930983482413</v>
      </c>
      <c r="X112" s="158">
        <v>0.80211972407597787</v>
      </c>
      <c r="Y112" s="111">
        <v>0.87705694981081239</v>
      </c>
      <c r="Z112" s="111">
        <v>1.085524436831393</v>
      </c>
      <c r="AA112" s="111">
        <v>0</v>
      </c>
      <c r="AB112" s="111">
        <v>0</v>
      </c>
      <c r="AC112" s="158">
        <v>0.92580046749563827</v>
      </c>
      <c r="AD112" s="111">
        <v>0</v>
      </c>
      <c r="AE112" s="111">
        <v>0</v>
      </c>
      <c r="AF112" s="111">
        <v>0</v>
      </c>
      <c r="AG112" s="111">
        <v>0</v>
      </c>
      <c r="AH112" s="158">
        <v>0</v>
      </c>
      <c r="AI112" s="111">
        <v>0</v>
      </c>
    </row>
    <row r="113" spans="1:35" ht="12" customHeight="1" x14ac:dyDescent="0.25">
      <c r="B113" s="43">
        <v>109</v>
      </c>
    </row>
    <row r="114" spans="1:35" ht="20.100000000000001" customHeight="1" x14ac:dyDescent="0.25">
      <c r="B114" s="43">
        <v>110</v>
      </c>
      <c r="C114" s="83" t="s">
        <v>204</v>
      </c>
      <c r="D114" s="123"/>
      <c r="E114" s="124" t="str">
        <f t="shared" ref="E114:AI114" si="5">E$5</f>
        <v>1Q20</v>
      </c>
      <c r="F114" s="124" t="str">
        <f t="shared" si="5"/>
        <v>2Q20</v>
      </c>
      <c r="G114" s="124" t="str">
        <f t="shared" si="5"/>
        <v>3Q20</v>
      </c>
      <c r="H114" s="124" t="str">
        <f t="shared" si="5"/>
        <v>4Q20</v>
      </c>
      <c r="I114" s="124">
        <f>I$5</f>
        <v>2020</v>
      </c>
      <c r="J114" s="124" t="str">
        <f t="shared" si="5"/>
        <v>1Q21</v>
      </c>
      <c r="K114" s="124" t="str">
        <f t="shared" si="5"/>
        <v>2Q21</v>
      </c>
      <c r="L114" s="124" t="str">
        <f t="shared" si="5"/>
        <v>3Q21</v>
      </c>
      <c r="M114" s="124" t="str">
        <f t="shared" si="5"/>
        <v>4Q21</v>
      </c>
      <c r="N114" s="124">
        <f>N$5</f>
        <v>2021</v>
      </c>
      <c r="O114" s="124" t="str">
        <f t="shared" si="5"/>
        <v>1Q22</v>
      </c>
      <c r="P114" s="124" t="str">
        <f t="shared" si="5"/>
        <v>2Q22</v>
      </c>
      <c r="Q114" s="124" t="str">
        <f t="shared" si="5"/>
        <v>3Q22</v>
      </c>
      <c r="R114" s="124" t="str">
        <f t="shared" si="5"/>
        <v>4Q22</v>
      </c>
      <c r="S114" s="124">
        <f t="shared" si="5"/>
        <v>2022</v>
      </c>
      <c r="T114" s="124" t="str">
        <f t="shared" si="5"/>
        <v>1Q23</v>
      </c>
      <c r="U114" s="124" t="str">
        <f t="shared" si="5"/>
        <v>2Q23</v>
      </c>
      <c r="V114" s="124" t="str">
        <f t="shared" si="5"/>
        <v>3Q23</v>
      </c>
      <c r="W114" s="124" t="str">
        <f t="shared" si="5"/>
        <v>4Q23</v>
      </c>
      <c r="X114" s="124">
        <f t="shared" si="5"/>
        <v>2023</v>
      </c>
      <c r="Y114" s="124" t="str">
        <f t="shared" si="5"/>
        <v>1Q24</v>
      </c>
      <c r="Z114" s="124" t="str">
        <f t="shared" si="5"/>
        <v>2Q24</v>
      </c>
      <c r="AA114" s="124" t="str">
        <f t="shared" si="5"/>
        <v>3Q24</v>
      </c>
      <c r="AB114" s="124" t="str">
        <f t="shared" si="5"/>
        <v>4Q24</v>
      </c>
      <c r="AC114" s="124">
        <f t="shared" si="5"/>
        <v>2024</v>
      </c>
      <c r="AD114" s="124" t="str">
        <f t="shared" si="5"/>
        <v>1Q25</v>
      </c>
      <c r="AE114" s="124" t="str">
        <f t="shared" si="5"/>
        <v>2Q25</v>
      </c>
      <c r="AF114" s="124" t="str">
        <f t="shared" si="5"/>
        <v>3Q25</v>
      </c>
      <c r="AG114" s="124" t="str">
        <f t="shared" si="5"/>
        <v>4Q25</v>
      </c>
      <c r="AH114" s="124">
        <f t="shared" si="5"/>
        <v>2025</v>
      </c>
      <c r="AI114" s="124" t="str">
        <f t="shared" si="5"/>
        <v>1Q26</v>
      </c>
    </row>
    <row r="115" spans="1:35" ht="12" customHeight="1" x14ac:dyDescent="0.25">
      <c r="A115" s="94">
        <v>164</v>
      </c>
      <c r="B115" s="43">
        <v>111</v>
      </c>
      <c r="C115" s="2" t="s">
        <v>163</v>
      </c>
      <c r="D115" s="13" t="s">
        <v>148</v>
      </c>
      <c r="E115" s="220" t="s">
        <v>242</v>
      </c>
      <c r="F115" s="220" t="s">
        <v>242</v>
      </c>
      <c r="G115" s="220" t="s">
        <v>242</v>
      </c>
      <c r="H115" s="220" t="s">
        <v>242</v>
      </c>
      <c r="I115" s="221" t="s">
        <v>242</v>
      </c>
      <c r="J115" s="220" t="s">
        <v>242</v>
      </c>
      <c r="K115" s="220" t="s">
        <v>242</v>
      </c>
      <c r="L115" s="220" t="s">
        <v>242</v>
      </c>
      <c r="M115" s="220" t="s">
        <v>242</v>
      </c>
      <c r="N115" s="221" t="s">
        <v>242</v>
      </c>
      <c r="O115" s="220" t="s">
        <v>242</v>
      </c>
      <c r="P115" s="220" t="s">
        <v>242</v>
      </c>
      <c r="Q115" s="220" t="s">
        <v>242</v>
      </c>
      <c r="R115" s="3">
        <v>41.989263099999995</v>
      </c>
      <c r="S115" s="160">
        <v>41.989263099999995</v>
      </c>
      <c r="T115" s="3">
        <v>147.95899525064149</v>
      </c>
      <c r="U115" s="3">
        <v>60.88490274615274</v>
      </c>
      <c r="V115" s="3">
        <v>236.91348617657252</v>
      </c>
      <c r="W115" s="3">
        <v>275.76818894992158</v>
      </c>
      <c r="X115" s="160">
        <v>721.52557312328838</v>
      </c>
      <c r="Y115" s="3">
        <v>298.60599999999999</v>
      </c>
      <c r="Z115" s="3">
        <v>359.17700000000002</v>
      </c>
      <c r="AA115" s="3">
        <v>513.03187920633695</v>
      </c>
      <c r="AB115" s="3">
        <v>275.646245906964</v>
      </c>
      <c r="AC115" s="160">
        <v>1446.461125113301</v>
      </c>
      <c r="AD115" s="3">
        <v>311.3586627191894</v>
      </c>
      <c r="AE115" s="3">
        <v>358.1114192884051</v>
      </c>
      <c r="AF115" s="3">
        <v>364.95260662620001</v>
      </c>
      <c r="AG115" s="3">
        <v>433.76295720000013</v>
      </c>
      <c r="AH115" s="160">
        <v>1468.1856458337948</v>
      </c>
      <c r="AI115" s="3">
        <v>408.75584999999995</v>
      </c>
    </row>
    <row r="116" spans="1:35" ht="12" customHeight="1" x14ac:dyDescent="0.25">
      <c r="A116" s="94">
        <v>165</v>
      </c>
      <c r="B116" s="43">
        <v>112</v>
      </c>
      <c r="C116" s="2" t="s">
        <v>162</v>
      </c>
      <c r="D116" s="13" t="s">
        <v>148</v>
      </c>
      <c r="E116" s="220" t="s">
        <v>242</v>
      </c>
      <c r="F116" s="220" t="s">
        <v>242</v>
      </c>
      <c r="G116" s="220" t="s">
        <v>242</v>
      </c>
      <c r="H116" s="220" t="s">
        <v>242</v>
      </c>
      <c r="I116" s="222" t="s">
        <v>242</v>
      </c>
      <c r="J116" s="220" t="s">
        <v>242</v>
      </c>
      <c r="K116" s="220" t="s">
        <v>242</v>
      </c>
      <c r="L116" s="220" t="s">
        <v>242</v>
      </c>
      <c r="M116" s="220" t="s">
        <v>242</v>
      </c>
      <c r="N116" s="222" t="s">
        <v>242</v>
      </c>
      <c r="O116" s="220" t="s">
        <v>242</v>
      </c>
      <c r="P116" s="220" t="s">
        <v>242</v>
      </c>
      <c r="Q116" s="220" t="s">
        <v>242</v>
      </c>
      <c r="R116" s="3">
        <v>100.1140921049261</v>
      </c>
      <c r="S116" s="160">
        <v>100.1140921049261</v>
      </c>
      <c r="T116" s="3">
        <v>277.45499696367023</v>
      </c>
      <c r="U116" s="3">
        <v>372.43754525190951</v>
      </c>
      <c r="V116" s="3">
        <v>314.90451715528246</v>
      </c>
      <c r="W116" s="3">
        <v>346.6329581698846</v>
      </c>
      <c r="X116" s="160">
        <v>1311.430017540747</v>
      </c>
      <c r="Y116" s="3">
        <v>322.11281564142126</v>
      </c>
      <c r="Z116" s="3">
        <v>366.55424002934552</v>
      </c>
      <c r="AA116" s="3">
        <v>410.20872419165494</v>
      </c>
      <c r="AB116" s="3">
        <v>376.69047587169081</v>
      </c>
      <c r="AC116" s="160">
        <v>1475.5662557341125</v>
      </c>
      <c r="AD116" s="3">
        <v>299.63799693661196</v>
      </c>
      <c r="AE116" s="3">
        <v>301.00882399727476</v>
      </c>
      <c r="AF116" s="3">
        <v>419.52260239890393</v>
      </c>
      <c r="AG116" s="3">
        <v>427.43745360846702</v>
      </c>
      <c r="AH116" s="160">
        <v>1447.6068769412577</v>
      </c>
      <c r="AI116" s="3">
        <v>406.3120565594445</v>
      </c>
    </row>
    <row r="117" spans="1:35" ht="12" customHeight="1" x14ac:dyDescent="0.25">
      <c r="B117" s="43">
        <v>113</v>
      </c>
      <c r="C117" s="6"/>
      <c r="D117" s="7"/>
      <c r="E117" s="5"/>
      <c r="F117" s="5"/>
      <c r="G117" s="5"/>
      <c r="H117" s="5"/>
      <c r="I117" s="161"/>
      <c r="J117" s="5"/>
      <c r="K117" s="5"/>
      <c r="L117" s="5"/>
      <c r="M117" s="5"/>
      <c r="N117" s="161"/>
      <c r="O117" s="5"/>
      <c r="P117" s="5"/>
      <c r="Q117" s="5"/>
      <c r="R117" s="5"/>
      <c r="S117" s="161"/>
      <c r="T117" s="5"/>
      <c r="U117" s="5"/>
      <c r="V117" s="5"/>
      <c r="W117" s="5"/>
      <c r="X117" s="161"/>
      <c r="Y117" s="5"/>
      <c r="Z117" s="5"/>
      <c r="AA117" s="5"/>
      <c r="AB117" s="5"/>
      <c r="AC117" s="161"/>
      <c r="AD117" s="5"/>
      <c r="AE117" s="5"/>
      <c r="AF117" s="5"/>
      <c r="AG117" s="5"/>
      <c r="AH117" s="161"/>
      <c r="AI117" s="5"/>
    </row>
    <row r="118" spans="1:35" ht="12" customHeight="1" x14ac:dyDescent="0.25">
      <c r="A118" s="94">
        <v>169</v>
      </c>
      <c r="B118" s="43">
        <v>114</v>
      </c>
      <c r="C118" s="8" t="s">
        <v>161</v>
      </c>
      <c r="D118" s="104" t="s">
        <v>149</v>
      </c>
      <c r="E118" s="9" t="s">
        <v>242</v>
      </c>
      <c r="F118" s="9" t="s">
        <v>242</v>
      </c>
      <c r="G118" s="9" t="s">
        <v>242</v>
      </c>
      <c r="H118" s="9" t="s">
        <v>242</v>
      </c>
      <c r="I118" s="162" t="s">
        <v>242</v>
      </c>
      <c r="J118" s="9" t="s">
        <v>242</v>
      </c>
      <c r="K118" s="9" t="s">
        <v>242</v>
      </c>
      <c r="L118" s="9" t="s">
        <v>242</v>
      </c>
      <c r="M118" s="9" t="s">
        <v>242</v>
      </c>
      <c r="N118" s="162" t="s">
        <v>242</v>
      </c>
      <c r="O118" s="9" t="s">
        <v>242</v>
      </c>
      <c r="P118" s="9" t="s">
        <v>242</v>
      </c>
      <c r="Q118" s="9" t="s">
        <v>242</v>
      </c>
      <c r="R118" s="9">
        <v>2.439575278192669</v>
      </c>
      <c r="S118" s="162">
        <v>2.439575278192669</v>
      </c>
      <c r="T118" s="9">
        <v>2.9824444062216688</v>
      </c>
      <c r="U118" s="9">
        <v>2.9225611726791887</v>
      </c>
      <c r="V118" s="9">
        <v>3.6646173480198123</v>
      </c>
      <c r="W118" s="9">
        <v>3.6594908312849612</v>
      </c>
      <c r="X118" s="162">
        <v>3.3081981069720752</v>
      </c>
      <c r="Y118" s="9">
        <v>3.1068249727785475</v>
      </c>
      <c r="Z118" s="9">
        <v>2.9880707892054446</v>
      </c>
      <c r="AA118" s="9">
        <v>2.7712904202715971</v>
      </c>
      <c r="AB118" s="9">
        <v>4.0519663789627884</v>
      </c>
      <c r="AC118" s="162">
        <v>3.225326405815554</v>
      </c>
      <c r="AD118" s="9">
        <v>2.6980528710570417</v>
      </c>
      <c r="AE118" s="9">
        <v>2.7020605851543018</v>
      </c>
      <c r="AF118" s="9">
        <v>3.0399022532961695</v>
      </c>
      <c r="AG118" s="9">
        <v>4.168093219663298</v>
      </c>
      <c r="AH118" s="162">
        <v>3.23201704005572</v>
      </c>
      <c r="AI118" s="9">
        <v>4.4337349885299773</v>
      </c>
    </row>
    <row r="119" spans="1:35" ht="12" customHeight="1" x14ac:dyDescent="0.25">
      <c r="A119" s="94">
        <v>170</v>
      </c>
      <c r="B119" s="43">
        <v>115</v>
      </c>
      <c r="C119" s="8" t="s">
        <v>160</v>
      </c>
      <c r="D119" s="104" t="s">
        <v>149</v>
      </c>
      <c r="E119" s="9" t="s">
        <v>242</v>
      </c>
      <c r="F119" s="9" t="s">
        <v>242</v>
      </c>
      <c r="G119" s="9" t="s">
        <v>242</v>
      </c>
      <c r="H119" s="9" t="s">
        <v>242</v>
      </c>
      <c r="I119" s="162" t="s">
        <v>242</v>
      </c>
      <c r="J119" s="9" t="s">
        <v>242</v>
      </c>
      <c r="K119" s="9" t="s">
        <v>242</v>
      </c>
      <c r="L119" s="9" t="s">
        <v>242</v>
      </c>
      <c r="M119" s="9" t="s">
        <v>242</v>
      </c>
      <c r="N119" s="162" t="s">
        <v>242</v>
      </c>
      <c r="O119" s="9" t="s">
        <v>242</v>
      </c>
      <c r="P119" s="9" t="s">
        <v>242</v>
      </c>
      <c r="Q119" s="9" t="s">
        <v>242</v>
      </c>
      <c r="R119" s="9">
        <v>0.48788563071895896</v>
      </c>
      <c r="S119" s="162">
        <v>0.48788563071895896</v>
      </c>
      <c r="T119" s="9">
        <v>0.57345270255301428</v>
      </c>
      <c r="U119" s="9">
        <v>0.73750798045124166</v>
      </c>
      <c r="V119" s="9">
        <v>0.65325376860504036</v>
      </c>
      <c r="W119" s="9">
        <v>0.74628300976063067</v>
      </c>
      <c r="X119" s="162">
        <v>0.68488735011618185</v>
      </c>
      <c r="Y119" s="9">
        <v>0.69644613494312102</v>
      </c>
      <c r="Z119" s="9">
        <v>0.54361867993769453</v>
      </c>
      <c r="AA119" s="9">
        <v>0.58716685762417942</v>
      </c>
      <c r="AB119" s="9">
        <v>0.41716327562571098</v>
      </c>
      <c r="AC119" s="162">
        <v>0.55680478916614573</v>
      </c>
      <c r="AD119" s="9">
        <v>0.5753886620734725</v>
      </c>
      <c r="AE119" s="9">
        <v>0.76671552301849866</v>
      </c>
      <c r="AF119" s="9">
        <v>0.60056760371882278</v>
      </c>
      <c r="AG119" s="9">
        <v>0.41569635456665088</v>
      </c>
      <c r="AH119" s="162">
        <v>0.57531663647979991</v>
      </c>
      <c r="AI119" s="9">
        <v>0.3409452196591396</v>
      </c>
    </row>
    <row r="120" spans="1:35" ht="12" customHeight="1" x14ac:dyDescent="0.25">
      <c r="A120" s="94">
        <v>171</v>
      </c>
      <c r="B120" s="43">
        <v>116</v>
      </c>
      <c r="C120" s="8" t="s">
        <v>159</v>
      </c>
      <c r="D120" s="104" t="s">
        <v>149</v>
      </c>
      <c r="E120" s="9" t="s">
        <v>242</v>
      </c>
      <c r="F120" s="9" t="s">
        <v>242</v>
      </c>
      <c r="G120" s="9" t="s">
        <v>242</v>
      </c>
      <c r="H120" s="9" t="s">
        <v>242</v>
      </c>
      <c r="I120" s="162" t="s">
        <v>242</v>
      </c>
      <c r="J120" s="9" t="s">
        <v>242</v>
      </c>
      <c r="K120" s="9" t="s">
        <v>242</v>
      </c>
      <c r="L120" s="9" t="s">
        <v>242</v>
      </c>
      <c r="M120" s="9" t="s">
        <v>242</v>
      </c>
      <c r="N120" s="162" t="s">
        <v>242</v>
      </c>
      <c r="O120" s="9" t="s">
        <v>242</v>
      </c>
      <c r="P120" s="9" t="s">
        <v>242</v>
      </c>
      <c r="Q120" s="9" t="s">
        <v>242</v>
      </c>
      <c r="R120" s="9">
        <v>0</v>
      </c>
      <c r="S120" s="162">
        <v>0</v>
      </c>
      <c r="T120" s="9">
        <v>1.038029121054354</v>
      </c>
      <c r="U120" s="9">
        <v>0.93876069778983839</v>
      </c>
      <c r="V120" s="9">
        <v>1.1362994463397931</v>
      </c>
      <c r="W120" s="9">
        <v>1.1190454420808367</v>
      </c>
      <c r="X120" s="162">
        <v>1.0548484771583522</v>
      </c>
      <c r="Y120" s="9">
        <v>0.96728697521334694</v>
      </c>
      <c r="Z120" s="9">
        <v>1.0465552944340235</v>
      </c>
      <c r="AA120" s="9">
        <v>0.91879650155286852</v>
      </c>
      <c r="AB120" s="9">
        <v>1.5345981714848134</v>
      </c>
      <c r="AC120" s="162">
        <v>1.1183243459850056</v>
      </c>
      <c r="AD120" s="9">
        <v>0.85672540741202929</v>
      </c>
      <c r="AE120" s="9">
        <v>0.79323903406749341</v>
      </c>
      <c r="AF120" s="9">
        <v>1.1977527242564454</v>
      </c>
      <c r="AG120" s="9">
        <v>1.37040080445361</v>
      </c>
      <c r="AH120" s="162">
        <v>1.0940293454052068</v>
      </c>
      <c r="AI120" s="9">
        <v>1.335079323165091</v>
      </c>
    </row>
    <row r="121" spans="1:35" ht="12" customHeight="1" x14ac:dyDescent="0.25">
      <c r="A121" s="94">
        <v>172</v>
      </c>
      <c r="B121" s="43">
        <v>117</v>
      </c>
      <c r="C121" s="8" t="s">
        <v>158</v>
      </c>
      <c r="D121" s="104" t="s">
        <v>150</v>
      </c>
      <c r="E121" s="190" t="s">
        <v>242</v>
      </c>
      <c r="F121" s="190" t="s">
        <v>242</v>
      </c>
      <c r="G121" s="190" t="s">
        <v>242</v>
      </c>
      <c r="H121" s="190" t="s">
        <v>242</v>
      </c>
      <c r="I121" s="191" t="s">
        <v>242</v>
      </c>
      <c r="J121" s="190" t="s">
        <v>242</v>
      </c>
      <c r="K121" s="190" t="s">
        <v>242</v>
      </c>
      <c r="L121" s="190" t="s">
        <v>242</v>
      </c>
      <c r="M121" s="190" t="s">
        <v>242</v>
      </c>
      <c r="N121" s="191" t="s">
        <v>242</v>
      </c>
      <c r="O121" s="190" t="s">
        <v>242</v>
      </c>
      <c r="P121" s="190" t="s">
        <v>242</v>
      </c>
      <c r="Q121" s="190" t="s">
        <v>242</v>
      </c>
      <c r="R121" s="190">
        <v>0.60741921411085709</v>
      </c>
      <c r="S121" s="191">
        <v>0.60741921411085709</v>
      </c>
      <c r="T121" s="190">
        <v>0.85622835267188635</v>
      </c>
      <c r="U121" s="190">
        <v>0.89371102966029647</v>
      </c>
      <c r="V121" s="190">
        <v>0.97393893413589383</v>
      </c>
      <c r="W121" s="190">
        <v>1.0901684563204048</v>
      </c>
      <c r="X121" s="191">
        <v>0.9569725009849126</v>
      </c>
      <c r="Y121" s="190">
        <v>0.90850762549136699</v>
      </c>
      <c r="Z121" s="190">
        <v>1.0679185985518838</v>
      </c>
      <c r="AA121" s="190">
        <v>0.98256005384627465</v>
      </c>
      <c r="AB121" s="190">
        <v>1.6812807380907218</v>
      </c>
      <c r="AC121" s="191">
        <v>1.165972168537716</v>
      </c>
      <c r="AD121" s="190">
        <v>0.93073853639057702</v>
      </c>
      <c r="AE121" s="190">
        <v>0.85720219037279421</v>
      </c>
      <c r="AF121" s="190">
        <v>1.019912757161944</v>
      </c>
      <c r="AG121" s="190">
        <v>1.1279909580805392</v>
      </c>
      <c r="AH121" s="191">
        <v>0.99953386097809016</v>
      </c>
      <c r="AI121" s="190">
        <v>1.2699845839741841</v>
      </c>
    </row>
    <row r="122" spans="1:35" ht="12" customHeight="1" x14ac:dyDescent="0.25">
      <c r="A122" s="94">
        <v>173</v>
      </c>
      <c r="B122" s="43">
        <v>118</v>
      </c>
      <c r="C122" s="8" t="s">
        <v>157</v>
      </c>
      <c r="D122" s="104" t="s">
        <v>150</v>
      </c>
      <c r="E122" s="190" t="s">
        <v>242</v>
      </c>
      <c r="F122" s="190" t="s">
        <v>242</v>
      </c>
      <c r="G122" s="190" t="s">
        <v>242</v>
      </c>
      <c r="H122" s="190" t="s">
        <v>242</v>
      </c>
      <c r="I122" s="191" t="s">
        <v>242</v>
      </c>
      <c r="J122" s="190" t="s">
        <v>242</v>
      </c>
      <c r="K122" s="190" t="s">
        <v>242</v>
      </c>
      <c r="L122" s="190" t="s">
        <v>242</v>
      </c>
      <c r="M122" s="190" t="s">
        <v>242</v>
      </c>
      <c r="N122" s="191" t="s">
        <v>242</v>
      </c>
      <c r="O122" s="190" t="s">
        <v>242</v>
      </c>
      <c r="P122" s="190" t="s">
        <v>242</v>
      </c>
      <c r="Q122" s="190" t="s">
        <v>242</v>
      </c>
      <c r="R122" s="190">
        <v>1.0501815168508472E-2</v>
      </c>
      <c r="S122" s="191">
        <v>1.0501815168508472E-2</v>
      </c>
      <c r="T122" s="190">
        <v>1.3150869446221873E-2</v>
      </c>
      <c r="U122" s="190">
        <v>1.3297986608398203E-2</v>
      </c>
      <c r="V122" s="190">
        <v>1.7445500241270111E-2</v>
      </c>
      <c r="W122" s="190">
        <v>1.6457662968968913E-2</v>
      </c>
      <c r="X122" s="191">
        <v>1.5097930424172786E-2</v>
      </c>
      <c r="Y122" s="190">
        <v>2.5772704344688247E-2</v>
      </c>
      <c r="Z122" s="190">
        <v>1.7817076933493513E-2</v>
      </c>
      <c r="AA122" s="190">
        <v>1.2002159756605747E-2</v>
      </c>
      <c r="AB122" s="190">
        <v>1.5771932690642431E-2</v>
      </c>
      <c r="AC122" s="191">
        <v>1.7415125095303758E-2</v>
      </c>
      <c r="AD122" s="190">
        <v>1.7007689538026061E-2</v>
      </c>
      <c r="AE122" s="190">
        <v>1.609887332098444E-2</v>
      </c>
      <c r="AF122" s="190">
        <v>1.4246870371935495E-2</v>
      </c>
      <c r="AG122" s="190">
        <v>1.7740194606706904E-2</v>
      </c>
      <c r="AH122" s="191">
        <v>1.6234905394388974E-2</v>
      </c>
      <c r="AI122" s="190">
        <v>1.2587613425683349E-2</v>
      </c>
    </row>
    <row r="123" spans="1:35" ht="12" customHeight="1" x14ac:dyDescent="0.25">
      <c r="B123" s="43">
        <v>119</v>
      </c>
      <c r="C123" s="16"/>
      <c r="D123" s="105"/>
      <c r="E123" s="7"/>
      <c r="F123" s="7"/>
      <c r="G123" s="7"/>
      <c r="H123" s="7"/>
      <c r="I123" s="163"/>
      <c r="J123" s="7"/>
      <c r="K123" s="7"/>
      <c r="L123" s="7"/>
      <c r="M123" s="7"/>
      <c r="N123" s="163"/>
      <c r="O123" s="7"/>
      <c r="P123" s="7"/>
      <c r="Q123" s="7"/>
      <c r="R123" s="7"/>
      <c r="S123" s="163"/>
      <c r="T123" s="7"/>
      <c r="U123" s="7"/>
      <c r="V123" s="7"/>
      <c r="W123" s="7"/>
      <c r="X123" s="163"/>
      <c r="Y123" s="7"/>
      <c r="Z123" s="7"/>
      <c r="AA123" s="7"/>
      <c r="AB123" s="7"/>
      <c r="AC123" s="163"/>
      <c r="AD123" s="7"/>
      <c r="AE123" s="7"/>
      <c r="AF123" s="7"/>
      <c r="AG123" s="7"/>
      <c r="AH123" s="163"/>
      <c r="AI123" s="7"/>
    </row>
    <row r="124" spans="1:35" ht="12" customHeight="1" x14ac:dyDescent="0.25">
      <c r="A124" s="94">
        <v>181</v>
      </c>
      <c r="B124" s="43">
        <v>120</v>
      </c>
      <c r="C124" s="8" t="s">
        <v>156</v>
      </c>
      <c r="D124" s="104" t="s">
        <v>148</v>
      </c>
      <c r="E124" s="10" t="s">
        <v>242</v>
      </c>
      <c r="F124" s="10" t="s">
        <v>242</v>
      </c>
      <c r="G124" s="10" t="s">
        <v>242</v>
      </c>
      <c r="H124" s="10" t="s">
        <v>242</v>
      </c>
      <c r="I124" s="164" t="s">
        <v>242</v>
      </c>
      <c r="J124" s="10" t="s">
        <v>242</v>
      </c>
      <c r="K124" s="10" t="s">
        <v>242</v>
      </c>
      <c r="L124" s="10" t="s">
        <v>242</v>
      </c>
      <c r="M124" s="10" t="s">
        <v>242</v>
      </c>
      <c r="N124" s="164" t="s">
        <v>242</v>
      </c>
      <c r="O124" s="10" t="s">
        <v>242</v>
      </c>
      <c r="P124" s="10" t="s">
        <v>242</v>
      </c>
      <c r="Q124" s="10" t="s">
        <v>242</v>
      </c>
      <c r="R124" s="10">
        <v>0.6699477904739124</v>
      </c>
      <c r="S124" s="164">
        <v>0.6699477904739124</v>
      </c>
      <c r="T124" s="10">
        <v>2.5187914282924755</v>
      </c>
      <c r="U124" s="10">
        <v>6.4551137017031524</v>
      </c>
      <c r="V124" s="10">
        <v>5.7698582857958085</v>
      </c>
      <c r="W124" s="10">
        <v>7.3553319886463049</v>
      </c>
      <c r="X124" s="164">
        <v>22.09909540443774</v>
      </c>
      <c r="Y124" s="10">
        <v>7.1725189787321817</v>
      </c>
      <c r="Z124" s="10">
        <v>7.6866990418465067</v>
      </c>
      <c r="AA124" s="10">
        <v>7.5028500847871387</v>
      </c>
      <c r="AB124" s="10">
        <v>9.2513214788710094</v>
      </c>
      <c r="AC124" s="164">
        <v>31.613389584236835</v>
      </c>
      <c r="AD124" s="10">
        <v>6.1877520786437596</v>
      </c>
      <c r="AE124" s="10">
        <v>6.114167569323147</v>
      </c>
      <c r="AF124" s="10">
        <v>10.408846416646909</v>
      </c>
      <c r="AG124" s="10">
        <v>12.454169052638743</v>
      </c>
      <c r="AH124" s="164">
        <v>35.164935117252554</v>
      </c>
      <c r="AI124" s="10">
        <v>13.007452721972919</v>
      </c>
    </row>
    <row r="125" spans="1:35" ht="12" customHeight="1" x14ac:dyDescent="0.25">
      <c r="A125" s="94">
        <v>182</v>
      </c>
      <c r="B125" s="43">
        <v>121</v>
      </c>
      <c r="C125" s="8" t="s">
        <v>155</v>
      </c>
      <c r="D125" s="104" t="s">
        <v>148</v>
      </c>
      <c r="E125" s="10" t="s">
        <v>242</v>
      </c>
      <c r="F125" s="10" t="s">
        <v>242</v>
      </c>
      <c r="G125" s="10" t="s">
        <v>242</v>
      </c>
      <c r="H125" s="10" t="s">
        <v>242</v>
      </c>
      <c r="I125" s="164" t="s">
        <v>242</v>
      </c>
      <c r="J125" s="10" t="s">
        <v>242</v>
      </c>
      <c r="K125" s="10" t="s">
        <v>242</v>
      </c>
      <c r="L125" s="10" t="s">
        <v>242</v>
      </c>
      <c r="M125" s="10" t="s">
        <v>242</v>
      </c>
      <c r="N125" s="164" t="s">
        <v>242</v>
      </c>
      <c r="O125" s="10" t="s">
        <v>242</v>
      </c>
      <c r="P125" s="10" t="s">
        <v>242</v>
      </c>
      <c r="Q125" s="10" t="s">
        <v>242</v>
      </c>
      <c r="R125" s="10">
        <v>0.19504950151705039</v>
      </c>
      <c r="S125" s="164">
        <v>0.19504950151705039</v>
      </c>
      <c r="T125" s="10">
        <v>0.86493367356906603</v>
      </c>
      <c r="U125" s="10">
        <v>1.1757229593825518</v>
      </c>
      <c r="V125" s="10">
        <v>1.0388913794049164</v>
      </c>
      <c r="W125" s="10">
        <v>1.3634736023281351</v>
      </c>
      <c r="X125" s="164">
        <v>4.4430216146846684</v>
      </c>
      <c r="Y125" s="10">
        <v>1.4837359555318987</v>
      </c>
      <c r="Z125" s="10">
        <v>1.3124752437070013</v>
      </c>
      <c r="AA125" s="10">
        <v>1.7338025882007464</v>
      </c>
      <c r="AB125" s="10">
        <v>0.98851827927605829</v>
      </c>
      <c r="AC125" s="164">
        <v>5.5185320667157045</v>
      </c>
      <c r="AD125" s="10">
        <v>1.1660262487977207</v>
      </c>
      <c r="AE125" s="10">
        <v>1.8215681798180094</v>
      </c>
      <c r="AF125" s="10">
        <v>1.7201177422758507</v>
      </c>
      <c r="AG125" s="10">
        <v>1.2355063815997984</v>
      </c>
      <c r="AH125" s="164">
        <v>5.9432185524913788</v>
      </c>
      <c r="AI125" s="10">
        <v>1.0136833929954827</v>
      </c>
    </row>
    <row r="126" spans="1:35" ht="12" customHeight="1" x14ac:dyDescent="0.25">
      <c r="A126" s="94">
        <v>183</v>
      </c>
      <c r="B126" s="43">
        <v>122</v>
      </c>
      <c r="C126" s="8" t="s">
        <v>154</v>
      </c>
      <c r="D126" s="104" t="s">
        <v>148</v>
      </c>
      <c r="E126" s="10" t="s">
        <v>242</v>
      </c>
      <c r="F126" s="10" t="s">
        <v>242</v>
      </c>
      <c r="G126" s="10" t="s">
        <v>242</v>
      </c>
      <c r="H126" s="10" t="s">
        <v>242</v>
      </c>
      <c r="I126" s="164" t="s">
        <v>242</v>
      </c>
      <c r="J126" s="10" t="s">
        <v>242</v>
      </c>
      <c r="K126" s="10" t="s">
        <v>242</v>
      </c>
      <c r="L126" s="10" t="s">
        <v>242</v>
      </c>
      <c r="M126" s="10" t="s">
        <v>242</v>
      </c>
      <c r="N126" s="164" t="s">
        <v>242</v>
      </c>
      <c r="O126" s="10" t="s">
        <v>242</v>
      </c>
      <c r="P126" s="10" t="s">
        <v>242</v>
      </c>
      <c r="Q126" s="10" t="s">
        <v>242</v>
      </c>
      <c r="R126" s="10">
        <v>0</v>
      </c>
      <c r="S126" s="164">
        <v>0</v>
      </c>
      <c r="T126" s="10">
        <v>1.0685876670805803</v>
      </c>
      <c r="U126" s="10">
        <v>1.4597342784456162</v>
      </c>
      <c r="V126" s="10">
        <v>1.5271564218456521</v>
      </c>
      <c r="W126" s="10">
        <v>2.2750309541947105</v>
      </c>
      <c r="X126" s="164">
        <v>6.3305093215665593</v>
      </c>
      <c r="Y126" s="10">
        <v>2.600583429137596</v>
      </c>
      <c r="Z126" s="10">
        <v>3.173701620733349</v>
      </c>
      <c r="AA126" s="10">
        <v>2.7202624771951958</v>
      </c>
      <c r="AB126" s="10">
        <v>4.5671927813464199</v>
      </c>
      <c r="AC126" s="164">
        <v>13.06174030841256</v>
      </c>
      <c r="AD126" s="10">
        <v>2.3460870489950829</v>
      </c>
      <c r="AE126" s="10">
        <v>2.0991204420820115</v>
      </c>
      <c r="AF126" s="10">
        <v>3.8401143705926049</v>
      </c>
      <c r="AG126" s="10">
        <v>4.7025563053976684</v>
      </c>
      <c r="AH126" s="164">
        <v>12.987878167067368</v>
      </c>
      <c r="AI126" s="10">
        <v>4.6133977502866728</v>
      </c>
    </row>
    <row r="127" spans="1:35" ht="12" customHeight="1" x14ac:dyDescent="0.25">
      <c r="A127" s="94">
        <v>184</v>
      </c>
      <c r="B127" s="43">
        <v>123</v>
      </c>
      <c r="C127" s="8" t="s">
        <v>153</v>
      </c>
      <c r="D127" s="104" t="s">
        <v>164</v>
      </c>
      <c r="E127" s="10" t="s">
        <v>242</v>
      </c>
      <c r="F127" s="10" t="s">
        <v>242</v>
      </c>
      <c r="G127" s="10" t="s">
        <v>242</v>
      </c>
      <c r="H127" s="10" t="s">
        <v>242</v>
      </c>
      <c r="I127" s="164" t="s">
        <v>242</v>
      </c>
      <c r="J127" s="10" t="s">
        <v>242</v>
      </c>
      <c r="K127" s="10" t="s">
        <v>242</v>
      </c>
      <c r="L127" s="10" t="s">
        <v>242</v>
      </c>
      <c r="M127" s="10" t="s">
        <v>242</v>
      </c>
      <c r="N127" s="164" t="s">
        <v>242</v>
      </c>
      <c r="O127" s="10" t="s">
        <v>242</v>
      </c>
      <c r="P127" s="10" t="s">
        <v>242</v>
      </c>
      <c r="Q127" s="10" t="s">
        <v>242</v>
      </c>
      <c r="R127" s="10">
        <v>2.0497237395578159E-2</v>
      </c>
      <c r="S127" s="164">
        <v>2.0497237395578159E-2</v>
      </c>
      <c r="T127" s="10">
        <v>7.8122149246858771E-2</v>
      </c>
      <c r="U127" s="10">
        <v>0.12568610603001062</v>
      </c>
      <c r="V127" s="10">
        <v>0.12822121145613574</v>
      </c>
      <c r="W127" s="10">
        <v>0.18188638264985521</v>
      </c>
      <c r="X127" s="164">
        <v>0.51391584938286028</v>
      </c>
      <c r="Y127" s="10">
        <v>0.20264830623921168</v>
      </c>
      <c r="Z127" s="10">
        <v>0.29932783979698679</v>
      </c>
      <c r="AA127" s="10">
        <v>0.26602406071402135</v>
      </c>
      <c r="AB127" s="10">
        <v>0.33331245345963528</v>
      </c>
      <c r="AC127" s="164">
        <v>1.1013126602098551</v>
      </c>
      <c r="AD127" s="10">
        <v>0.20953895608808648</v>
      </c>
      <c r="AE127" s="10">
        <v>0.18631425139256205</v>
      </c>
      <c r="AF127" s="10">
        <v>0.23520330185352453</v>
      </c>
      <c r="AG127" s="10">
        <v>0.32665244043695729</v>
      </c>
      <c r="AH127" s="164">
        <v>0.95770894977113041</v>
      </c>
      <c r="AI127" s="10">
        <v>0.36233786087220599</v>
      </c>
    </row>
    <row r="128" spans="1:35" ht="12" customHeight="1" x14ac:dyDescent="0.25">
      <c r="A128" s="94">
        <v>185</v>
      </c>
      <c r="B128" s="43">
        <v>124</v>
      </c>
      <c r="C128" s="8" t="s">
        <v>152</v>
      </c>
      <c r="D128" s="104" t="s">
        <v>151</v>
      </c>
      <c r="E128" s="10" t="s">
        <v>242</v>
      </c>
      <c r="F128" s="10" t="s">
        <v>242</v>
      </c>
      <c r="G128" s="10" t="s">
        <v>242</v>
      </c>
      <c r="H128" s="10" t="s">
        <v>242</v>
      </c>
      <c r="I128" s="164" t="s">
        <v>242</v>
      </c>
      <c r="J128" s="10" t="s">
        <v>242</v>
      </c>
      <c r="K128" s="10" t="s">
        <v>242</v>
      </c>
      <c r="L128" s="10" t="s">
        <v>242</v>
      </c>
      <c r="M128" s="10" t="s">
        <v>242</v>
      </c>
      <c r="N128" s="164" t="s">
        <v>242</v>
      </c>
      <c r="O128" s="10" t="s">
        <v>242</v>
      </c>
      <c r="P128" s="10" t="s">
        <v>242</v>
      </c>
      <c r="Q128" s="10" t="s">
        <v>242</v>
      </c>
      <c r="R128" s="10">
        <v>0.27346940192202268</v>
      </c>
      <c r="S128" s="164">
        <v>0.27346940192202268</v>
      </c>
      <c r="T128" s="10">
        <v>0.86370448293442847</v>
      </c>
      <c r="U128" s="10">
        <v>1.6903328608240986</v>
      </c>
      <c r="V128" s="10">
        <v>2.4389209309381781</v>
      </c>
      <c r="W128" s="10">
        <v>2.9609680055004</v>
      </c>
      <c r="X128" s="164">
        <v>7.9539262801971047</v>
      </c>
      <c r="Y128" s="10">
        <v>3.9673815176665386</v>
      </c>
      <c r="Z128" s="10">
        <v>3.7029335837438992</v>
      </c>
      <c r="AA128" s="10">
        <v>3.3983064170805597</v>
      </c>
      <c r="AB128" s="10">
        <v>2.9681533297056966</v>
      </c>
      <c r="AC128" s="164">
        <v>14.036774848196695</v>
      </c>
      <c r="AD128" s="10">
        <v>3.3981417124728339</v>
      </c>
      <c r="AE128" s="10">
        <v>3.4260877139052264</v>
      </c>
      <c r="AF128" s="10">
        <v>3.8374005740331558</v>
      </c>
      <c r="AG128" s="10">
        <v>5.5750922664481974</v>
      </c>
      <c r="AH128" s="164">
        <v>16.236722266859413</v>
      </c>
      <c r="AI128" s="10">
        <v>3.5386642497251071</v>
      </c>
    </row>
    <row r="129" spans="1:35" ht="12" customHeight="1" x14ac:dyDescent="0.25">
      <c r="B129" s="43">
        <v>125</v>
      </c>
      <c r="C129" s="8"/>
      <c r="D129" s="104"/>
      <c r="E129" s="7"/>
      <c r="F129" s="7"/>
      <c r="G129" s="7"/>
      <c r="H129" s="7"/>
      <c r="I129" s="163"/>
      <c r="J129" s="7"/>
      <c r="K129" s="7"/>
      <c r="L129" s="7"/>
      <c r="M129" s="7"/>
      <c r="N129" s="163"/>
      <c r="O129" s="7"/>
      <c r="P129" s="7"/>
      <c r="Q129" s="7"/>
      <c r="R129" s="7"/>
      <c r="S129" s="163"/>
      <c r="T129" s="7"/>
      <c r="U129" s="7"/>
      <c r="V129" s="7"/>
      <c r="W129" s="7"/>
      <c r="X129" s="163"/>
      <c r="Y129" s="7"/>
      <c r="Z129" s="7"/>
      <c r="AA129" s="7"/>
      <c r="AB129" s="7"/>
      <c r="AC129" s="163"/>
      <c r="AD129" s="7"/>
      <c r="AE129" s="7"/>
      <c r="AF129" s="7"/>
      <c r="AG129" s="7"/>
      <c r="AH129" s="163"/>
      <c r="AI129" s="7"/>
    </row>
    <row r="130" spans="1:35" ht="12" customHeight="1" x14ac:dyDescent="0.25">
      <c r="A130" s="43">
        <v>92</v>
      </c>
      <c r="B130" s="43">
        <v>159</v>
      </c>
      <c r="C130" s="8" t="s">
        <v>178</v>
      </c>
      <c r="D130" s="104" t="s">
        <v>165</v>
      </c>
      <c r="E130" s="203" t="s">
        <v>242</v>
      </c>
      <c r="F130" s="203" t="s">
        <v>242</v>
      </c>
      <c r="G130" s="203" t="s">
        <v>242</v>
      </c>
      <c r="H130" s="203" t="s">
        <v>242</v>
      </c>
      <c r="I130" s="204" t="s">
        <v>242</v>
      </c>
      <c r="J130" s="110" t="s">
        <v>242</v>
      </c>
      <c r="K130" s="110" t="s">
        <v>242</v>
      </c>
      <c r="L130" s="110" t="s">
        <v>242</v>
      </c>
      <c r="M130" s="110" t="s">
        <v>242</v>
      </c>
      <c r="N130" s="165" t="s">
        <v>242</v>
      </c>
      <c r="O130" s="110" t="s">
        <v>242</v>
      </c>
      <c r="P130" s="110" t="s">
        <v>242</v>
      </c>
      <c r="Q130" s="110" t="s">
        <v>242</v>
      </c>
      <c r="R130" s="203" t="s">
        <v>181</v>
      </c>
      <c r="S130" s="204" t="s">
        <v>181</v>
      </c>
      <c r="T130" s="203" t="s">
        <v>181</v>
      </c>
      <c r="U130" s="203" t="s">
        <v>181</v>
      </c>
      <c r="V130" s="203" t="s">
        <v>181</v>
      </c>
      <c r="W130" s="203" t="s">
        <v>181</v>
      </c>
      <c r="X130" s="204" t="s">
        <v>181</v>
      </c>
      <c r="Y130" s="203" t="s">
        <v>181</v>
      </c>
      <c r="Z130" s="203" t="s">
        <v>181</v>
      </c>
      <c r="AA130" s="203" t="s">
        <v>181</v>
      </c>
      <c r="AB130" s="203" t="s">
        <v>181</v>
      </c>
      <c r="AC130" s="204" t="s">
        <v>181</v>
      </c>
      <c r="AD130" s="110">
        <v>79.293624207939587</v>
      </c>
      <c r="AE130" s="10">
        <v>109.0177670284433</v>
      </c>
      <c r="AF130" s="10">
        <v>87.32544471856977</v>
      </c>
      <c r="AG130" s="10">
        <v>105.05935666044866</v>
      </c>
      <c r="AH130" s="204">
        <v>95.412572125699768</v>
      </c>
      <c r="AI130" s="10">
        <v>90.737572136701942</v>
      </c>
    </row>
    <row r="131" spans="1:35" ht="12" customHeight="1" x14ac:dyDescent="0.25">
      <c r="A131" s="43">
        <v>84</v>
      </c>
      <c r="B131" s="43">
        <v>149</v>
      </c>
      <c r="C131" s="8" t="s">
        <v>179</v>
      </c>
      <c r="D131" s="104" t="s">
        <v>166</v>
      </c>
      <c r="E131" s="203" t="s">
        <v>242</v>
      </c>
      <c r="F131" s="203" t="s">
        <v>242</v>
      </c>
      <c r="G131" s="203" t="s">
        <v>242</v>
      </c>
      <c r="H131" s="203" t="s">
        <v>242</v>
      </c>
      <c r="I131" s="204" t="s">
        <v>242</v>
      </c>
      <c r="J131" s="111" t="s">
        <v>242</v>
      </c>
      <c r="K131" s="111" t="s">
        <v>242</v>
      </c>
      <c r="L131" s="111" t="s">
        <v>242</v>
      </c>
      <c r="M131" s="111" t="s">
        <v>242</v>
      </c>
      <c r="N131" s="158" t="s">
        <v>242</v>
      </c>
      <c r="O131" s="111" t="s">
        <v>242</v>
      </c>
      <c r="P131" s="111" t="s">
        <v>242</v>
      </c>
      <c r="Q131" s="111" t="s">
        <v>242</v>
      </c>
      <c r="R131" s="201" t="s">
        <v>181</v>
      </c>
      <c r="S131" s="202" t="s">
        <v>181</v>
      </c>
      <c r="T131" s="201" t="s">
        <v>181</v>
      </c>
      <c r="U131" s="201" t="s">
        <v>181</v>
      </c>
      <c r="V131" s="201" t="s">
        <v>181</v>
      </c>
      <c r="W131" s="201" t="s">
        <v>181</v>
      </c>
      <c r="X131" s="202" t="s">
        <v>181</v>
      </c>
      <c r="Y131" s="201" t="s">
        <v>181</v>
      </c>
      <c r="Z131" s="201" t="s">
        <v>181</v>
      </c>
      <c r="AA131" s="201" t="s">
        <v>181</v>
      </c>
      <c r="AB131" s="201" t="s">
        <v>181</v>
      </c>
      <c r="AC131" s="202" t="s">
        <v>181</v>
      </c>
      <c r="AD131" s="111">
        <v>0.5635517316811558</v>
      </c>
      <c r="AE131" s="111">
        <v>0.33153396708185695</v>
      </c>
      <c r="AF131" s="111">
        <v>0.19644073984906224</v>
      </c>
      <c r="AG131" s="111">
        <v>-0.34123216827381592</v>
      </c>
      <c r="AH131" s="202">
        <v>9.4103145617680545E-2</v>
      </c>
      <c r="AI131" s="111">
        <v>-0.44583702572823364</v>
      </c>
    </row>
    <row r="132" spans="1:35" ht="12" customHeight="1" x14ac:dyDescent="0.25">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row>
    <row r="133" spans="1:35" ht="12" customHeight="1" x14ac:dyDescent="0.25">
      <c r="C133" s="310" t="s">
        <v>198</v>
      </c>
      <c r="D133" s="310"/>
      <c r="E133" s="310"/>
      <c r="F133" s="310"/>
      <c r="G133" s="310"/>
      <c r="H133" s="310"/>
      <c r="I133" s="310"/>
      <c r="J133" s="310"/>
      <c r="K133" s="310"/>
      <c r="L133" s="310"/>
      <c r="M133" s="310"/>
      <c r="N133" s="310"/>
      <c r="O133" s="310"/>
      <c r="P133" s="310"/>
      <c r="Q133" s="310"/>
      <c r="R133" s="310"/>
      <c r="S133" s="310"/>
      <c r="T133" s="310"/>
      <c r="U133" s="310"/>
      <c r="V133" s="310"/>
      <c r="W133" s="310"/>
      <c r="X133" s="310"/>
      <c r="Y133" s="310"/>
      <c r="Z133" s="310"/>
    </row>
    <row r="134" spans="1:35" ht="12" customHeight="1" x14ac:dyDescent="0.25">
      <c r="C134" s="310" t="s">
        <v>199</v>
      </c>
      <c r="D134" s="310"/>
      <c r="E134" s="310"/>
      <c r="F134" s="310"/>
      <c r="G134" s="310"/>
      <c r="H134" s="310"/>
      <c r="I134" s="310"/>
      <c r="J134" s="310"/>
      <c r="K134" s="310"/>
      <c r="L134" s="310"/>
      <c r="M134" s="310"/>
      <c r="N134" s="310"/>
      <c r="O134" s="310"/>
      <c r="P134" s="310"/>
      <c r="Q134" s="310"/>
      <c r="R134" s="310"/>
      <c r="S134" s="310"/>
    </row>
    <row r="135" spans="1:35" ht="12" customHeight="1" x14ac:dyDescent="0.25">
      <c r="C135" s="188"/>
    </row>
  </sheetData>
  <mergeCells count="2">
    <mergeCell ref="C134:S134"/>
    <mergeCell ref="C133:Z133"/>
  </mergeCells>
  <phoneticPr fontId="13" type="noConversion"/>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5204-10BF-4490-AB48-91BEE7A45BAC}">
  <dimension ref="A1:O155"/>
  <sheetViews>
    <sheetView showGridLines="0" topLeftCell="A7" zoomScaleNormal="100" workbookViewId="0">
      <selection activeCell="J128" sqref="J128:O128"/>
    </sheetView>
  </sheetViews>
  <sheetFormatPr defaultColWidth="8.7109375" defaultRowHeight="12" customHeight="1" x14ac:dyDescent="0.25"/>
  <cols>
    <col min="1" max="1" width="1.5703125" style="43" customWidth="1"/>
    <col min="2" max="2" width="5.7109375" style="43" customWidth="1"/>
    <col min="3" max="3" width="43.5703125" style="14" customWidth="1"/>
    <col min="4" max="4" width="11.5703125" style="101" customWidth="1"/>
    <col min="5" max="15" width="11.5703125" style="14" customWidth="1"/>
    <col min="16" max="16384" width="8.7109375" style="14"/>
  </cols>
  <sheetData>
    <row r="1" spans="2:15" ht="15" customHeight="1" x14ac:dyDescent="0.25"/>
    <row r="2" spans="2:15" ht="15" customHeight="1" x14ac:dyDescent="0.25"/>
    <row r="3" spans="2:15" ht="15" customHeight="1" x14ac:dyDescent="0.25">
      <c r="C3" s="82" t="s">
        <v>282</v>
      </c>
      <c r="D3" s="102"/>
    </row>
    <row r="4" spans="2:15" ht="8.1" customHeight="1" x14ac:dyDescent="0.25">
      <c r="C4" s="82"/>
      <c r="D4" s="102"/>
    </row>
    <row r="5" spans="2:15" ht="20.100000000000001" customHeight="1" x14ac:dyDescent="0.25">
      <c r="C5" s="106" t="s">
        <v>0</v>
      </c>
      <c r="D5" s="107"/>
      <c r="E5" s="108" t="s">
        <v>210</v>
      </c>
      <c r="F5" s="108" t="s">
        <v>222</v>
      </c>
      <c r="G5" s="108" t="s">
        <v>227</v>
      </c>
      <c r="H5" s="108" t="s">
        <v>229</v>
      </c>
      <c r="I5" s="109">
        <v>2024</v>
      </c>
      <c r="J5" s="108" t="s">
        <v>238</v>
      </c>
      <c r="K5" s="108" t="s">
        <v>244</v>
      </c>
      <c r="L5" s="108" t="s">
        <v>247</v>
      </c>
      <c r="M5" s="108" t="s">
        <v>251</v>
      </c>
      <c r="N5" s="109">
        <v>2025</v>
      </c>
      <c r="O5" s="108" t="s">
        <v>263</v>
      </c>
    </row>
    <row r="6" spans="2:15" ht="15" customHeight="1" x14ac:dyDescent="0.25">
      <c r="B6" s="43">
        <v>246</v>
      </c>
      <c r="C6" s="115" t="s">
        <v>283</v>
      </c>
      <c r="D6" s="242" t="s">
        <v>300</v>
      </c>
      <c r="E6" s="260">
        <v>78562.596954427267</v>
      </c>
      <c r="F6" s="260">
        <v>75747.965657779045</v>
      </c>
      <c r="G6" s="260">
        <v>76102.310825643945</v>
      </c>
      <c r="H6" s="260">
        <v>64141.601372415622</v>
      </c>
      <c r="I6" s="261">
        <v>294554.47481026588</v>
      </c>
      <c r="J6" s="260">
        <v>67369.881991684291</v>
      </c>
      <c r="K6" s="260">
        <v>72520.495223157966</v>
      </c>
      <c r="L6" s="260">
        <v>82172.713327840785</v>
      </c>
      <c r="M6" s="260">
        <v>92959.602855986319</v>
      </c>
      <c r="N6" s="261">
        <v>315022.69339866936</v>
      </c>
      <c r="O6" s="260">
        <v>78559.414004179969</v>
      </c>
    </row>
    <row r="7" spans="2:15" ht="15" customHeight="1" x14ac:dyDescent="0.25">
      <c r="B7" s="43">
        <f>B6+1</f>
        <v>247</v>
      </c>
      <c r="C7" s="249" t="s">
        <v>62</v>
      </c>
      <c r="D7" s="243" t="s">
        <v>301</v>
      </c>
      <c r="E7" s="262">
        <v>195.88703954177487</v>
      </c>
      <c r="F7" s="262">
        <v>198.46790164340766</v>
      </c>
      <c r="G7" s="262">
        <v>202.39727746182902</v>
      </c>
      <c r="H7" s="262">
        <v>196.60879356311102</v>
      </c>
      <c r="I7" s="263">
        <v>793.36101221012257</v>
      </c>
      <c r="J7" s="262">
        <v>214.54596544565123</v>
      </c>
      <c r="K7" s="262">
        <v>231.13240104421632</v>
      </c>
      <c r="L7" s="262">
        <v>235.93840971040527</v>
      </c>
      <c r="M7" s="262">
        <v>255.40541406024064</v>
      </c>
      <c r="N7" s="263">
        <v>937.02219026051353</v>
      </c>
      <c r="O7" s="262">
        <v>252.37452987558368</v>
      </c>
    </row>
    <row r="8" spans="2:15" ht="15" customHeight="1" x14ac:dyDescent="0.25">
      <c r="B8" s="43">
        <f t="shared" ref="B8:B27" si="0">B7+1</f>
        <v>248</v>
      </c>
      <c r="C8" s="250" t="s">
        <v>284</v>
      </c>
      <c r="D8" s="244" t="s">
        <v>301</v>
      </c>
      <c r="E8" s="262">
        <v>2.2330935099255984</v>
      </c>
      <c r="F8" s="262">
        <v>1.8048911353658101</v>
      </c>
      <c r="G8" s="262">
        <v>1.9468195849502503</v>
      </c>
      <c r="H8" s="262">
        <v>4.1615853535467089</v>
      </c>
      <c r="I8" s="263">
        <v>10.146389583788368</v>
      </c>
      <c r="J8" s="262">
        <v>5.9384258757668986</v>
      </c>
      <c r="K8" s="262">
        <v>4.2602247075000799</v>
      </c>
      <c r="L8" s="262">
        <v>4.4258713232825055</v>
      </c>
      <c r="M8" s="262">
        <v>6.3037023985529279</v>
      </c>
      <c r="N8" s="263">
        <v>20.928224305102411</v>
      </c>
      <c r="O8" s="262">
        <v>5.759822446266198</v>
      </c>
    </row>
    <row r="9" spans="2:15" ht="15" customHeight="1" x14ac:dyDescent="0.25">
      <c r="B9" s="43">
        <f t="shared" si="0"/>
        <v>249</v>
      </c>
      <c r="C9" s="115" t="s">
        <v>285</v>
      </c>
      <c r="D9" s="244" t="s">
        <v>301</v>
      </c>
      <c r="E9" s="262">
        <v>-137.82192676728448</v>
      </c>
      <c r="F9" s="262">
        <v>-182.65899711529471</v>
      </c>
      <c r="G9" s="262">
        <v>-185.1151692471818</v>
      </c>
      <c r="H9" s="262">
        <v>-172.83647447775149</v>
      </c>
      <c r="I9" s="263">
        <v>-678.43256760751251</v>
      </c>
      <c r="J9" s="262">
        <v>-182.62077020815477</v>
      </c>
      <c r="K9" s="262">
        <v>-216.90682712487495</v>
      </c>
      <c r="L9" s="262">
        <v>-282.21480857482504</v>
      </c>
      <c r="M9" s="262">
        <v>-349.67492032062199</v>
      </c>
      <c r="N9" s="263">
        <v>-1031.4173262284767</v>
      </c>
      <c r="O9" s="262">
        <v>-344.72668390979482</v>
      </c>
    </row>
    <row r="10" spans="2:15" ht="15" customHeight="1" x14ac:dyDescent="0.25">
      <c r="B10" s="43">
        <f t="shared" si="0"/>
        <v>250</v>
      </c>
      <c r="C10" s="115" t="s">
        <v>286</v>
      </c>
      <c r="D10" s="244" t="s">
        <v>301</v>
      </c>
      <c r="E10" s="262">
        <v>35.255355010222615</v>
      </c>
      <c r="F10" s="262">
        <v>32.805504553724923</v>
      </c>
      <c r="G10" s="262">
        <v>32.437895142119423</v>
      </c>
      <c r="H10" s="262">
        <v>28.862715530787856</v>
      </c>
      <c r="I10" s="263">
        <v>129.36147023685481</v>
      </c>
      <c r="J10" s="262">
        <v>27.070350651548278</v>
      </c>
      <c r="K10" s="262">
        <v>20.653329341147163</v>
      </c>
      <c r="L10" s="262">
        <v>21.527957654195429</v>
      </c>
      <c r="M10" s="262">
        <v>21.730426180434549</v>
      </c>
      <c r="N10" s="263">
        <v>90.982063827325419</v>
      </c>
      <c r="O10" s="262">
        <v>34.899649968201985</v>
      </c>
    </row>
    <row r="11" spans="2:15" ht="15" customHeight="1" x14ac:dyDescent="0.25">
      <c r="B11" s="43">
        <f t="shared" si="0"/>
        <v>251</v>
      </c>
      <c r="C11" s="251" t="s">
        <v>287</v>
      </c>
      <c r="D11" s="244" t="s">
        <v>301</v>
      </c>
      <c r="E11" s="262">
        <v>1.0902387000441798</v>
      </c>
      <c r="F11" s="262">
        <v>0.6349875192465867</v>
      </c>
      <c r="G11" s="262">
        <v>0.64875733098012611</v>
      </c>
      <c r="H11" s="262">
        <v>0.78651884143960382</v>
      </c>
      <c r="I11" s="263">
        <v>3.1605023917104966</v>
      </c>
      <c r="J11" s="262">
        <v>1.6581446702150198</v>
      </c>
      <c r="K11" s="262">
        <v>0.51004645370153101</v>
      </c>
      <c r="L11" s="262">
        <v>1.9253245200016549</v>
      </c>
      <c r="M11" s="262">
        <v>1.3259903357072194</v>
      </c>
      <c r="N11" s="263">
        <v>5.4195059796254252</v>
      </c>
      <c r="O11" s="262">
        <v>1.4984046170329224</v>
      </c>
    </row>
    <row r="12" spans="2:15" ht="15" customHeight="1" x14ac:dyDescent="0.25">
      <c r="B12" s="43">
        <f t="shared" si="0"/>
        <v>252</v>
      </c>
      <c r="C12" s="115" t="s">
        <v>288</v>
      </c>
      <c r="D12" s="244" t="s">
        <v>301</v>
      </c>
      <c r="E12" s="262">
        <v>-42.655906249482385</v>
      </c>
      <c r="F12" s="262">
        <v>-40.956732309793423</v>
      </c>
      <c r="G12" s="262">
        <v>-50.504390978295589</v>
      </c>
      <c r="H12" s="262">
        <v>-53.379450922467655</v>
      </c>
      <c r="I12" s="263">
        <v>-187.49648046003904</v>
      </c>
      <c r="J12" s="262">
        <v>-41.638580681916821</v>
      </c>
      <c r="K12" s="262">
        <v>-48.790413437983858</v>
      </c>
      <c r="L12" s="262">
        <v>-55.204581992557692</v>
      </c>
      <c r="M12" s="262">
        <v>-41.116588160073739</v>
      </c>
      <c r="N12" s="263">
        <v>-186.75016427253212</v>
      </c>
      <c r="O12" s="262">
        <v>-67.240783988451696</v>
      </c>
    </row>
    <row r="13" spans="2:15" ht="15" customHeight="1" x14ac:dyDescent="0.25">
      <c r="B13" s="43">
        <f t="shared" si="0"/>
        <v>253</v>
      </c>
      <c r="C13" s="115" t="s">
        <v>289</v>
      </c>
      <c r="D13" s="244" t="s">
        <v>301</v>
      </c>
      <c r="E13" s="262">
        <v>-2.8299712891123945</v>
      </c>
      <c r="F13" s="262">
        <v>-3.1127772213964939</v>
      </c>
      <c r="G13" s="262">
        <v>-3.0388422066072303</v>
      </c>
      <c r="H13" s="262">
        <v>-2.861262690797826</v>
      </c>
      <c r="I13" s="263">
        <v>-11.842853407913944</v>
      </c>
      <c r="J13" s="262">
        <v>-5.0248472379605769</v>
      </c>
      <c r="K13" s="262">
        <v>-5.0918739303407641</v>
      </c>
      <c r="L13" s="262">
        <v>-5.9670305461692141</v>
      </c>
      <c r="M13" s="262">
        <v>-6.3882500628952865</v>
      </c>
      <c r="N13" s="263">
        <v>-22.47200177736584</v>
      </c>
      <c r="O13" s="262">
        <v>-8.9497769541898275</v>
      </c>
    </row>
    <row r="14" spans="2:15" ht="15" customHeight="1" x14ac:dyDescent="0.25">
      <c r="B14" s="43">
        <f t="shared" si="0"/>
        <v>254</v>
      </c>
      <c r="C14" s="115" t="s">
        <v>290</v>
      </c>
      <c r="D14" s="244" t="s">
        <v>301</v>
      </c>
      <c r="E14" s="262">
        <v>-5.2792890954962353</v>
      </c>
      <c r="F14" s="262">
        <v>-3.9053992340654617</v>
      </c>
      <c r="G14" s="262">
        <v>-2.9143498017687581</v>
      </c>
      <c r="H14" s="262">
        <v>-5.7081032277442167</v>
      </c>
      <c r="I14" s="263">
        <v>-17.80714135907467</v>
      </c>
      <c r="J14" s="262">
        <v>-5.6271942272397393</v>
      </c>
      <c r="K14" s="262">
        <v>-3.5032877250657357</v>
      </c>
      <c r="L14" s="262">
        <v>-7.4895538571971407</v>
      </c>
      <c r="M14" s="262">
        <v>-10.0658725985205</v>
      </c>
      <c r="N14" s="263">
        <v>-26.685908408023117</v>
      </c>
      <c r="O14" s="262">
        <v>-14.143152495488051</v>
      </c>
    </row>
    <row r="15" spans="2:15" ht="15" customHeight="1" x14ac:dyDescent="0.25">
      <c r="B15" s="43">
        <f t="shared" si="0"/>
        <v>255</v>
      </c>
      <c r="C15" s="252" t="s">
        <v>291</v>
      </c>
      <c r="D15" s="245" t="s">
        <v>301</v>
      </c>
      <c r="E15" s="264">
        <v>-0.50256301202410902</v>
      </c>
      <c r="F15" s="264">
        <v>0.77004500564665124</v>
      </c>
      <c r="G15" s="264">
        <v>1.7743987099775165</v>
      </c>
      <c r="H15" s="264">
        <v>4.2308807636666046</v>
      </c>
      <c r="I15" s="265">
        <v>6.2727614672666636</v>
      </c>
      <c r="J15" s="264">
        <v>2.7646555589645203</v>
      </c>
      <c r="K15" s="264">
        <v>0.31621539056752251</v>
      </c>
      <c r="L15" s="264">
        <v>-1.9319517064500213</v>
      </c>
      <c r="M15" s="264">
        <v>3.836984074775124</v>
      </c>
      <c r="N15" s="265">
        <v>4.9859033178571455</v>
      </c>
      <c r="O15" s="264">
        <v>9.6296790323693191</v>
      </c>
    </row>
    <row r="16" spans="2:15" ht="15" customHeight="1" x14ac:dyDescent="0.25">
      <c r="B16" s="43">
        <f t="shared" si="0"/>
        <v>256</v>
      </c>
      <c r="C16" s="253" t="s">
        <v>292</v>
      </c>
      <c r="D16" s="246" t="s">
        <v>301</v>
      </c>
      <c r="E16" s="266">
        <v>45.37607034856763</v>
      </c>
      <c r="F16" s="266">
        <v>3.8494239768415417</v>
      </c>
      <c r="G16" s="266">
        <v>-2.3676040039970374</v>
      </c>
      <c r="H16" s="266">
        <v>-0.13479726620942412</v>
      </c>
      <c r="I16" s="261">
        <v>46.723093055202781</v>
      </c>
      <c r="J16" s="266">
        <v>17.066149846874062</v>
      </c>
      <c r="K16" s="266">
        <v>-17.420185281132696</v>
      </c>
      <c r="L16" s="266">
        <v>-88.990363469314246</v>
      </c>
      <c r="M16" s="266">
        <v>-118.64311409240105</v>
      </c>
      <c r="N16" s="261">
        <v>-207.98751299597384</v>
      </c>
      <c r="O16" s="266">
        <v>-130.89831140847031</v>
      </c>
    </row>
    <row r="17" spans="2:15" ht="15" customHeight="1" x14ac:dyDescent="0.25">
      <c r="B17" s="43">
        <f t="shared" si="0"/>
        <v>257</v>
      </c>
      <c r="C17" s="254" t="s">
        <v>293</v>
      </c>
      <c r="D17" s="247" t="s">
        <v>306</v>
      </c>
      <c r="E17" s="296">
        <v>577.57854383160804</v>
      </c>
      <c r="F17" s="296">
        <v>50.818843033129291</v>
      </c>
      <c r="G17" s="296">
        <v>-31.110803053292219</v>
      </c>
      <c r="H17" s="296">
        <v>-2.1015575433917104</v>
      </c>
      <c r="I17" s="297">
        <v>158.62292733898869</v>
      </c>
      <c r="J17" s="296">
        <v>253.32016833546774</v>
      </c>
      <c r="K17" s="296">
        <v>-240.21051190463888</v>
      </c>
      <c r="L17" s="296">
        <v>-1082.9673241319583</v>
      </c>
      <c r="M17" s="296">
        <v>-1276.2868003664323</v>
      </c>
      <c r="N17" s="297">
        <v>-660.23025437332626</v>
      </c>
      <c r="O17" s="296">
        <v>-1666.2332970241541</v>
      </c>
    </row>
    <row r="18" spans="2:15" ht="15" customHeight="1" x14ac:dyDescent="0.25">
      <c r="C18" s="255" t="s">
        <v>305</v>
      </c>
      <c r="D18" s="269" t="s">
        <v>303</v>
      </c>
      <c r="E18" s="270">
        <f>E17/2204.62</f>
        <v>0.26198553212417924</v>
      </c>
      <c r="F18" s="270">
        <f t="shared" ref="F18:O18" si="1">F17/2204.62</f>
        <v>2.3051066865550206E-2</v>
      </c>
      <c r="G18" s="270">
        <f t="shared" si="1"/>
        <v>-1.4111639671822001E-2</v>
      </c>
      <c r="H18" s="270">
        <f t="shared" si="1"/>
        <v>-9.5325160045346159E-4</v>
      </c>
      <c r="I18" s="271">
        <f t="shared" si="1"/>
        <v>7.195023511488996E-2</v>
      </c>
      <c r="J18" s="270">
        <f t="shared" si="1"/>
        <v>0.11490423217401083</v>
      </c>
      <c r="K18" s="270">
        <f t="shared" si="1"/>
        <v>-0.10895778497184952</v>
      </c>
      <c r="L18" s="270">
        <f t="shared" si="1"/>
        <v>-0.49122629937674445</v>
      </c>
      <c r="M18" s="270">
        <f t="shared" si="1"/>
        <v>-0.5789146430525135</v>
      </c>
      <c r="N18" s="271">
        <f t="shared" si="1"/>
        <v>-0.29947576197862957</v>
      </c>
      <c r="O18" s="270">
        <f t="shared" si="1"/>
        <v>-0.75579160899572451</v>
      </c>
    </row>
    <row r="19" spans="2:15" ht="15" customHeight="1" x14ac:dyDescent="0.25">
      <c r="B19" s="43">
        <f>B17+1</f>
        <v>258</v>
      </c>
      <c r="C19" s="115" t="s">
        <v>337</v>
      </c>
      <c r="D19" s="244" t="s">
        <v>301</v>
      </c>
      <c r="E19" s="262">
        <v>58.510459015503614</v>
      </c>
      <c r="F19" s="262">
        <v>44.514447058290479</v>
      </c>
      <c r="G19" s="262">
        <v>36.431069764521709</v>
      </c>
      <c r="H19" s="262">
        <v>68.405959061836526</v>
      </c>
      <c r="I19" s="263">
        <v>207.86193490015233</v>
      </c>
      <c r="J19" s="262">
        <v>35.297136176355728</v>
      </c>
      <c r="K19" s="262">
        <v>66.601388508223806</v>
      </c>
      <c r="L19" s="262">
        <v>65.296296540627466</v>
      </c>
      <c r="M19" s="262">
        <v>90.199670875183003</v>
      </c>
      <c r="N19" s="263">
        <v>257.39449210039004</v>
      </c>
      <c r="O19" s="262">
        <v>59.852205156728459</v>
      </c>
    </row>
    <row r="20" spans="2:15" ht="15" customHeight="1" x14ac:dyDescent="0.25">
      <c r="B20" s="43">
        <f t="shared" si="0"/>
        <v>259</v>
      </c>
      <c r="C20" s="115" t="s">
        <v>294</v>
      </c>
      <c r="D20" s="244" t="s">
        <v>301</v>
      </c>
      <c r="E20" s="262">
        <v>103.88652936407124</v>
      </c>
      <c r="F20" s="262">
        <v>48.363871035132021</v>
      </c>
      <c r="G20" s="262">
        <v>34.063465760524672</v>
      </c>
      <c r="H20" s="262">
        <v>68.271161795627108</v>
      </c>
      <c r="I20" s="263">
        <v>254.58502795535506</v>
      </c>
      <c r="J20" s="262">
        <v>52.36328602322979</v>
      </c>
      <c r="K20" s="262">
        <v>49.18120322709111</v>
      </c>
      <c r="L20" s="262">
        <v>-23.69406692868678</v>
      </c>
      <c r="M20" s="262">
        <v>-28.443443217218046</v>
      </c>
      <c r="N20" s="263">
        <v>49.406979104416081</v>
      </c>
      <c r="O20" s="262">
        <v>-71.046106251741847</v>
      </c>
    </row>
    <row r="21" spans="2:15" ht="15" customHeight="1" x14ac:dyDescent="0.25">
      <c r="B21" s="43">
        <f t="shared" si="0"/>
        <v>260</v>
      </c>
      <c r="C21" s="255" t="s">
        <v>295</v>
      </c>
      <c r="D21" s="248" t="s">
        <v>306</v>
      </c>
      <c r="E21" s="290">
        <v>1322.3408261864602</v>
      </c>
      <c r="F21" s="290">
        <v>638.48409148880194</v>
      </c>
      <c r="G21" s="290">
        <v>447.60093867013592</v>
      </c>
      <c r="H21" s="290">
        <v>1064.3819352004425</v>
      </c>
      <c r="I21" s="291">
        <v>864.30541623699071</v>
      </c>
      <c r="J21" s="290">
        <v>777.25067159377215</v>
      </c>
      <c r="K21" s="290">
        <v>678.16971017299511</v>
      </c>
      <c r="L21" s="290">
        <v>-288.34470676604803</v>
      </c>
      <c r="M21" s="290">
        <v>-305.97638483119198</v>
      </c>
      <c r="N21" s="291">
        <v>156.83625383105422</v>
      </c>
      <c r="O21" s="290">
        <v>-904.36145880570905</v>
      </c>
    </row>
    <row r="22" spans="2:15" ht="15" customHeight="1" x14ac:dyDescent="0.25">
      <c r="B22" s="43">
        <f t="shared" si="0"/>
        <v>261</v>
      </c>
      <c r="C22" s="115" t="s">
        <v>290</v>
      </c>
      <c r="D22" s="244" t="s">
        <v>301</v>
      </c>
      <c r="E22" s="262">
        <v>5.2792890954962353</v>
      </c>
      <c r="F22" s="262">
        <v>3.9053992340654617</v>
      </c>
      <c r="G22" s="262">
        <v>2.9143498017687581</v>
      </c>
      <c r="H22" s="262">
        <v>5.7081032277442167</v>
      </c>
      <c r="I22" s="263">
        <v>17.80714135907467</v>
      </c>
      <c r="J22" s="262">
        <v>5.6271942272397393</v>
      </c>
      <c r="K22" s="262">
        <v>3.5032877250657357</v>
      </c>
      <c r="L22" s="262">
        <v>7.4895538571971407</v>
      </c>
      <c r="M22" s="262">
        <v>10.0658725985205</v>
      </c>
      <c r="N22" s="263">
        <v>26.685908408023117</v>
      </c>
      <c r="O22" s="262">
        <v>14.143152495488051</v>
      </c>
    </row>
    <row r="23" spans="2:15" ht="15" customHeight="1" x14ac:dyDescent="0.25">
      <c r="B23" s="43">
        <f t="shared" si="0"/>
        <v>262</v>
      </c>
      <c r="C23" s="115" t="s">
        <v>289</v>
      </c>
      <c r="D23" s="244" t="s">
        <v>301</v>
      </c>
      <c r="E23" s="262">
        <v>2.8299712891123945</v>
      </c>
      <c r="F23" s="262">
        <v>3.1127772213964939</v>
      </c>
      <c r="G23" s="262">
        <v>3.0388422066072303</v>
      </c>
      <c r="H23" s="262">
        <v>2.861262690797826</v>
      </c>
      <c r="I23" s="263">
        <v>11.842853407913944</v>
      </c>
      <c r="J23" s="262">
        <v>5.0248472379605769</v>
      </c>
      <c r="K23" s="262">
        <v>5.0918739303407641</v>
      </c>
      <c r="L23" s="262">
        <v>5.9670305461692141</v>
      </c>
      <c r="M23" s="262">
        <v>6.3882500628952865</v>
      </c>
      <c r="N23" s="263">
        <v>22.47200177736584</v>
      </c>
      <c r="O23" s="262">
        <v>8.9497769541898275</v>
      </c>
    </row>
    <row r="24" spans="2:15" ht="15" customHeight="1" x14ac:dyDescent="0.25">
      <c r="B24" s="43">
        <f t="shared" si="0"/>
        <v>263</v>
      </c>
      <c r="C24" s="115" t="s">
        <v>296</v>
      </c>
      <c r="D24" s="244" t="s">
        <v>301</v>
      </c>
      <c r="E24" s="262">
        <v>11.588620752520724</v>
      </c>
      <c r="F24" s="262">
        <v>11.29683798293658</v>
      </c>
      <c r="G24" s="262">
        <v>10.348283214414231</v>
      </c>
      <c r="H24" s="262">
        <v>11.828414646453297</v>
      </c>
      <c r="I24" s="263">
        <v>45.062156596324833</v>
      </c>
      <c r="J24" s="262">
        <v>9.9934188926575338</v>
      </c>
      <c r="K24" s="262">
        <v>10.264537126179132</v>
      </c>
      <c r="L24" s="262">
        <v>10.96101163383903</v>
      </c>
      <c r="M24" s="262">
        <v>13.232626601447073</v>
      </c>
      <c r="N24" s="263">
        <v>44.451594254122767</v>
      </c>
      <c r="O24" s="262">
        <v>13.030818579042041</v>
      </c>
    </row>
    <row r="25" spans="2:15" ht="15" customHeight="1" x14ac:dyDescent="0.25">
      <c r="B25" s="43">
        <f t="shared" si="0"/>
        <v>264</v>
      </c>
      <c r="C25" s="115" t="s">
        <v>297</v>
      </c>
      <c r="D25" s="244" t="s">
        <v>301</v>
      </c>
      <c r="E25" s="262">
        <v>123.58441050120059</v>
      </c>
      <c r="F25" s="262">
        <v>66.678885473530556</v>
      </c>
      <c r="G25" s="262">
        <v>50.364940983314895</v>
      </c>
      <c r="H25" s="262">
        <v>88.668942360622452</v>
      </c>
      <c r="I25" s="263">
        <v>329.2971793186685</v>
      </c>
      <c r="J25" s="262">
        <v>73.008746381087633</v>
      </c>
      <c r="K25" s="262">
        <v>68.040902008676738</v>
      </c>
      <c r="L25" s="262">
        <v>0.72352910851860486</v>
      </c>
      <c r="M25" s="262">
        <v>1.2433060456448146</v>
      </c>
      <c r="N25" s="263">
        <v>143.01648354392779</v>
      </c>
      <c r="O25" s="262">
        <v>-34.922358223021931</v>
      </c>
    </row>
    <row r="26" spans="2:15" ht="15" customHeight="1" x14ac:dyDescent="0.25">
      <c r="B26" s="43">
        <f t="shared" si="0"/>
        <v>265</v>
      </c>
      <c r="C26" s="253" t="s">
        <v>298</v>
      </c>
      <c r="D26" s="246" t="s">
        <v>306</v>
      </c>
      <c r="E26" s="266">
        <v>1573.0693140514393</v>
      </c>
      <c r="F26" s="266">
        <v>880.27295379493626</v>
      </c>
      <c r="G26" s="266">
        <v>661.80567234948649</v>
      </c>
      <c r="H26" s="266">
        <v>1382.3936487927306</v>
      </c>
      <c r="I26" s="261">
        <v>1117.9500142742077</v>
      </c>
      <c r="J26" s="266">
        <v>1083.7000781758734</v>
      </c>
      <c r="K26" s="266">
        <v>938.22996932526792</v>
      </c>
      <c r="L26" s="266">
        <v>8.8049801353397363</v>
      </c>
      <c r="M26" s="266">
        <v>13.374691881708587</v>
      </c>
      <c r="N26" s="261">
        <v>453.98787624146405</v>
      </c>
      <c r="O26" s="266">
        <v>-444.5343523204462</v>
      </c>
    </row>
    <row r="27" spans="2:15" ht="15" customHeight="1" x14ac:dyDescent="0.25">
      <c r="B27" s="43">
        <f t="shared" si="0"/>
        <v>266</v>
      </c>
      <c r="C27" s="254" t="s">
        <v>299</v>
      </c>
      <c r="D27" s="295" t="s">
        <v>303</v>
      </c>
      <c r="E27" s="298">
        <v>0.71371437894224266</v>
      </c>
      <c r="F27" s="298">
        <v>0.39938701931659587</v>
      </c>
      <c r="G27" s="298">
        <v>0.3002666317384674</v>
      </c>
      <c r="H27" s="298">
        <v>0.6272032743177276</v>
      </c>
      <c r="I27" s="299">
        <v>0.50722304033202714</v>
      </c>
      <c r="J27" s="298">
        <v>0.49168356495552457</v>
      </c>
      <c r="K27" s="298">
        <v>0.42568259000447717</v>
      </c>
      <c r="L27" s="298">
        <v>3.9948913075595659E-3</v>
      </c>
      <c r="M27" s="298">
        <v>6.0682068009530535E-3</v>
      </c>
      <c r="N27" s="299">
        <v>0.20597800252328161</v>
      </c>
      <c r="O27" s="298">
        <v>-0.20168886161014046</v>
      </c>
    </row>
    <row r="28" spans="2:15" customFormat="1" ht="12" customHeight="1" x14ac:dyDescent="0.25">
      <c r="B28" s="259"/>
      <c r="C28" s="304" t="s">
        <v>338</v>
      </c>
    </row>
    <row r="30" spans="2:15" ht="20.100000000000001" customHeight="1" x14ac:dyDescent="0.25">
      <c r="C30" s="256" t="s">
        <v>22</v>
      </c>
      <c r="D30" s="257"/>
      <c r="E30" s="258" t="str">
        <f t="shared" ref="E30:O30" si="2">E$5</f>
        <v>1Q24</v>
      </c>
      <c r="F30" s="258" t="str">
        <f t="shared" si="2"/>
        <v>2Q24</v>
      </c>
      <c r="G30" s="258" t="str">
        <f t="shared" si="2"/>
        <v>3Q24</v>
      </c>
      <c r="H30" s="258" t="str">
        <f t="shared" si="2"/>
        <v>4Q24</v>
      </c>
      <c r="I30" s="258">
        <f t="shared" si="2"/>
        <v>2024</v>
      </c>
      <c r="J30" s="258" t="str">
        <f t="shared" si="2"/>
        <v>1Q25</v>
      </c>
      <c r="K30" s="258" t="str">
        <f t="shared" si="2"/>
        <v>2Q25</v>
      </c>
      <c r="L30" s="258" t="str">
        <f t="shared" si="2"/>
        <v>3Q25</v>
      </c>
      <c r="M30" s="258" t="str">
        <f t="shared" si="2"/>
        <v>4Q25</v>
      </c>
      <c r="N30" s="258">
        <f t="shared" si="2"/>
        <v>2025</v>
      </c>
      <c r="O30" s="258" t="str">
        <f t="shared" si="2"/>
        <v>1Q26</v>
      </c>
    </row>
    <row r="31" spans="2:15" ht="15" customHeight="1" x14ac:dyDescent="0.25">
      <c r="B31" s="43">
        <v>57</v>
      </c>
      <c r="C31" s="115" t="s">
        <v>283</v>
      </c>
      <c r="D31" s="242" t="s">
        <v>300</v>
      </c>
      <c r="E31" s="260">
        <v>22847.196395115745</v>
      </c>
      <c r="F31" s="260">
        <v>24407.778160885631</v>
      </c>
      <c r="G31" s="260">
        <v>24068.703913532307</v>
      </c>
      <c r="H31" s="260">
        <v>14579.628247341181</v>
      </c>
      <c r="I31" s="261">
        <v>85903.306716874868</v>
      </c>
      <c r="J31" s="260">
        <v>16884.662100038728</v>
      </c>
      <c r="K31" s="260">
        <v>22739.676795453219</v>
      </c>
      <c r="L31" s="260">
        <v>20415.910297823601</v>
      </c>
      <c r="M31" s="260">
        <v>26589.116350004129</v>
      </c>
      <c r="N31" s="261">
        <v>86629.365543319684</v>
      </c>
      <c r="O31" s="260">
        <v>20927.231210119611</v>
      </c>
    </row>
    <row r="32" spans="2:15" ht="15" customHeight="1" x14ac:dyDescent="0.25">
      <c r="B32" s="43">
        <f>B31+1</f>
        <v>58</v>
      </c>
      <c r="C32" s="249" t="s">
        <v>62</v>
      </c>
      <c r="D32" s="243" t="s">
        <v>301</v>
      </c>
      <c r="E32" s="262">
        <v>84.903657322305321</v>
      </c>
      <c r="F32" s="262">
        <v>92.867890089771066</v>
      </c>
      <c r="G32" s="262">
        <v>88.468957719079526</v>
      </c>
      <c r="H32" s="262">
        <v>82.621764498990558</v>
      </c>
      <c r="I32" s="263">
        <v>348.8622696301465</v>
      </c>
      <c r="J32" s="262">
        <v>81.239321245044763</v>
      </c>
      <c r="K32" s="262">
        <v>79.324284334379101</v>
      </c>
      <c r="L32" s="262">
        <v>81.609137106034098</v>
      </c>
      <c r="M32" s="262">
        <v>89.434293265745467</v>
      </c>
      <c r="N32" s="263">
        <v>331.60703595120344</v>
      </c>
      <c r="O32" s="262">
        <v>86.793432496086126</v>
      </c>
    </row>
    <row r="33" spans="2:15" ht="15" customHeight="1" x14ac:dyDescent="0.25">
      <c r="B33" s="43">
        <f t="shared" ref="B33:B48" si="3">B32+1</f>
        <v>59</v>
      </c>
      <c r="C33" s="250" t="s">
        <v>284</v>
      </c>
      <c r="D33" s="244" t="s">
        <v>301</v>
      </c>
      <c r="E33" s="262">
        <v>0.25620533666666667</v>
      </c>
      <c r="F33" s="262">
        <v>0.20224573333333334</v>
      </c>
      <c r="G33" s="262">
        <v>0.34017017333333338</v>
      </c>
      <c r="H33" s="262">
        <v>1.0775999366666662</v>
      </c>
      <c r="I33" s="263">
        <v>1.8762211799999995</v>
      </c>
      <c r="J33" s="262">
        <v>3.1656897800000001</v>
      </c>
      <c r="K33" s="262">
        <v>1.5730965000000001</v>
      </c>
      <c r="L33" s="262">
        <v>1.9810718999999999</v>
      </c>
      <c r="M33" s="262">
        <v>3.5075412500000001</v>
      </c>
      <c r="N33" s="263">
        <v>10.22739943</v>
      </c>
      <c r="O33" s="262">
        <v>3.6285137599999997</v>
      </c>
    </row>
    <row r="34" spans="2:15" ht="15" customHeight="1" x14ac:dyDescent="0.25">
      <c r="B34" s="43">
        <f t="shared" si="3"/>
        <v>60</v>
      </c>
      <c r="C34" s="115" t="s">
        <v>285</v>
      </c>
      <c r="D34" s="244" t="s">
        <v>301</v>
      </c>
      <c r="E34" s="262">
        <v>-81.569225650000007</v>
      </c>
      <c r="F34" s="262">
        <v>-112.00247285</v>
      </c>
      <c r="G34" s="262">
        <v>-96.095713939999996</v>
      </c>
      <c r="H34" s="262">
        <v>-93.132110150000003</v>
      </c>
      <c r="I34" s="263">
        <v>-382.79952259000004</v>
      </c>
      <c r="J34" s="262">
        <v>-89.085951710000003</v>
      </c>
      <c r="K34" s="262">
        <v>-99.119206179999992</v>
      </c>
      <c r="L34" s="262">
        <v>-109.05312814999999</v>
      </c>
      <c r="M34" s="262">
        <v>-153.00558756999999</v>
      </c>
      <c r="N34" s="263">
        <v>-450.26387361000002</v>
      </c>
      <c r="O34" s="262">
        <v>-135.75391760999997</v>
      </c>
    </row>
    <row r="35" spans="2:15" ht="15" customHeight="1" x14ac:dyDescent="0.25">
      <c r="B35" s="43">
        <f t="shared" si="3"/>
        <v>61</v>
      </c>
      <c r="C35" s="115" t="s">
        <v>286</v>
      </c>
      <c r="D35" s="244" t="s">
        <v>301</v>
      </c>
      <c r="E35" s="262">
        <v>7.9741411120928465</v>
      </c>
      <c r="F35" s="262">
        <v>8.5667079623486408</v>
      </c>
      <c r="G35" s="262">
        <v>8.3676395459245203</v>
      </c>
      <c r="H35" s="262">
        <v>5.4618940901973003</v>
      </c>
      <c r="I35" s="263">
        <v>30.370382710563309</v>
      </c>
      <c r="J35" s="262">
        <v>4.998475024438096</v>
      </c>
      <c r="K35" s="262">
        <v>4.7191126388932805</v>
      </c>
      <c r="L35" s="262">
        <v>4.3004485735315203</v>
      </c>
      <c r="M35" s="262">
        <v>5.5764930414758407</v>
      </c>
      <c r="N35" s="263">
        <v>19.594529278338737</v>
      </c>
      <c r="O35" s="262">
        <v>8.0903127607181311</v>
      </c>
    </row>
    <row r="36" spans="2:15" ht="15" customHeight="1" x14ac:dyDescent="0.25">
      <c r="B36" s="43">
        <f t="shared" si="3"/>
        <v>62</v>
      </c>
      <c r="C36" s="251" t="s">
        <v>287</v>
      </c>
      <c r="D36" s="244" t="s">
        <v>301</v>
      </c>
      <c r="E36" s="262">
        <v>0.38090257999999999</v>
      </c>
      <c r="F36" s="262">
        <v>0.28758697</v>
      </c>
      <c r="G36" s="262">
        <v>0.29636417999999998</v>
      </c>
      <c r="H36" s="262">
        <v>0.52377556999999997</v>
      </c>
      <c r="I36" s="263">
        <v>1.4886292999999999</v>
      </c>
      <c r="J36" s="262">
        <v>0.51566273000000007</v>
      </c>
      <c r="K36" s="262">
        <v>0.30767372000000004</v>
      </c>
      <c r="L36" s="262">
        <v>0.73537895999999991</v>
      </c>
      <c r="M36" s="262">
        <v>0.50612473000000002</v>
      </c>
      <c r="N36" s="263">
        <v>2.0648401400000003</v>
      </c>
      <c r="O36" s="262">
        <v>0.63952871000000022</v>
      </c>
    </row>
    <row r="37" spans="2:15" ht="15" customHeight="1" x14ac:dyDescent="0.25">
      <c r="B37" s="43">
        <f t="shared" si="3"/>
        <v>63</v>
      </c>
      <c r="C37" s="115" t="s">
        <v>288</v>
      </c>
      <c r="D37" s="244" t="s">
        <v>301</v>
      </c>
      <c r="E37" s="262">
        <v>-18.862517348971974</v>
      </c>
      <c r="F37" s="262">
        <v>-18.723388579771054</v>
      </c>
      <c r="G37" s="262">
        <v>-19.277799239079524</v>
      </c>
      <c r="H37" s="262">
        <v>-18.701171958990571</v>
      </c>
      <c r="I37" s="263">
        <v>-75.56487712681313</v>
      </c>
      <c r="J37" s="262">
        <v>-13.75893147504476</v>
      </c>
      <c r="K37" s="262">
        <v>-14.653735264379105</v>
      </c>
      <c r="L37" s="262">
        <v>-17.320717576034081</v>
      </c>
      <c r="M37" s="262">
        <v>-12.285416015745472</v>
      </c>
      <c r="N37" s="263">
        <v>-58.018800331203408</v>
      </c>
      <c r="O37" s="262">
        <v>-13.987318266086138</v>
      </c>
    </row>
    <row r="38" spans="2:15" ht="15" customHeight="1" x14ac:dyDescent="0.25">
      <c r="B38" s="43">
        <f t="shared" si="3"/>
        <v>64</v>
      </c>
      <c r="C38" s="115" t="s">
        <v>289</v>
      </c>
      <c r="D38" s="244" t="s">
        <v>301</v>
      </c>
      <c r="E38" s="262">
        <v>-1.2014408699999999</v>
      </c>
      <c r="F38" s="262">
        <v>-1.56478545</v>
      </c>
      <c r="G38" s="262">
        <v>-1.4843029400000001</v>
      </c>
      <c r="H38" s="262">
        <v>-1.2498099</v>
      </c>
      <c r="I38" s="263">
        <v>-5.5003391600000002</v>
      </c>
      <c r="J38" s="262">
        <v>-1.2338088899999999</v>
      </c>
      <c r="K38" s="262">
        <v>-1.8009848500000001</v>
      </c>
      <c r="L38" s="262">
        <v>-1.5440800500000003</v>
      </c>
      <c r="M38" s="262">
        <v>-2.1306215100000001</v>
      </c>
      <c r="N38" s="263">
        <v>-6.7094953000000004</v>
      </c>
      <c r="O38" s="262">
        <v>-1.98406825</v>
      </c>
    </row>
    <row r="39" spans="2:15" ht="15" customHeight="1" x14ac:dyDescent="0.25">
      <c r="B39" s="43">
        <f t="shared" si="3"/>
        <v>65</v>
      </c>
      <c r="C39" s="115" t="s">
        <v>290</v>
      </c>
      <c r="D39" s="244" t="s">
        <v>301</v>
      </c>
      <c r="E39" s="262">
        <v>-2.6688047699999999</v>
      </c>
      <c r="F39" s="262">
        <v>-1.6590768699999998</v>
      </c>
      <c r="G39" s="262">
        <v>-0.99065055000000013</v>
      </c>
      <c r="H39" s="262">
        <v>-3.4521131899999999</v>
      </c>
      <c r="I39" s="263">
        <v>-8.7706453799999995</v>
      </c>
      <c r="J39" s="262">
        <v>-2.3202029799999999</v>
      </c>
      <c r="K39" s="262">
        <v>-0.27641073999999999</v>
      </c>
      <c r="L39" s="262">
        <v>-2.4015966099999999</v>
      </c>
      <c r="M39" s="262">
        <v>-4.3239103100000005</v>
      </c>
      <c r="N39" s="263">
        <v>-9.3221206399999996</v>
      </c>
      <c r="O39" s="262">
        <v>-6.1001828400000004</v>
      </c>
    </row>
    <row r="40" spans="2:15" ht="15" customHeight="1" x14ac:dyDescent="0.25">
      <c r="B40" s="43">
        <f t="shared" si="3"/>
        <v>66</v>
      </c>
      <c r="C40" s="252" t="s">
        <v>291</v>
      </c>
      <c r="D40" s="245" t="s">
        <v>301</v>
      </c>
      <c r="E40" s="264">
        <v>-0.90738750999996087</v>
      </c>
      <c r="F40" s="264">
        <v>0.96793597000002851</v>
      </c>
      <c r="G40" s="264">
        <v>1.1681653100000176</v>
      </c>
      <c r="H40" s="264">
        <v>1.9961423699999343</v>
      </c>
      <c r="I40" s="265">
        <v>3.2248561400000195</v>
      </c>
      <c r="J40" s="264">
        <v>1.4750079800000788</v>
      </c>
      <c r="K40" s="264">
        <v>-0.81405396999989466</v>
      </c>
      <c r="L40" s="264">
        <v>-2.3183988599999772</v>
      </c>
      <c r="M40" s="264">
        <v>5.1022593500000202</v>
      </c>
      <c r="N40" s="265">
        <v>3.444814500000227</v>
      </c>
      <c r="O40" s="264">
        <v>-1.1652773300000536</v>
      </c>
    </row>
    <row r="41" spans="2:15" ht="15" customHeight="1" x14ac:dyDescent="0.25">
      <c r="B41" s="43">
        <f t="shared" si="3"/>
        <v>67</v>
      </c>
      <c r="C41" s="253" t="s">
        <v>292</v>
      </c>
      <c r="D41" s="246" t="s">
        <v>301</v>
      </c>
      <c r="E41" s="266">
        <v>-11.694469797907106</v>
      </c>
      <c r="F41" s="266">
        <v>-31.057357024317994</v>
      </c>
      <c r="G41" s="266">
        <v>-19.207169740742124</v>
      </c>
      <c r="H41" s="266">
        <v>-24.854028733136108</v>
      </c>
      <c r="I41" s="261">
        <v>-86.813025296103334</v>
      </c>
      <c r="J41" s="266">
        <v>-15.004738295561832</v>
      </c>
      <c r="K41" s="266">
        <v>-30.740223811106603</v>
      </c>
      <c r="L41" s="266">
        <v>-44.011884706468436</v>
      </c>
      <c r="M41" s="266">
        <v>-67.618823768524123</v>
      </c>
      <c r="N41" s="261">
        <v>-157.37567058166101</v>
      </c>
      <c r="O41" s="266">
        <v>-59.838976569281904</v>
      </c>
    </row>
    <row r="42" spans="2:15" ht="15" customHeight="1" x14ac:dyDescent="0.25">
      <c r="B42" s="43">
        <f t="shared" si="3"/>
        <v>68</v>
      </c>
      <c r="C42" s="254" t="s">
        <v>293</v>
      </c>
      <c r="D42" s="295" t="s">
        <v>302</v>
      </c>
      <c r="E42" s="296">
        <v>-511.85579165446921</v>
      </c>
      <c r="F42" s="296">
        <v>-1272.4368772774476</v>
      </c>
      <c r="G42" s="296">
        <v>-798.01429315614917</v>
      </c>
      <c r="H42" s="296">
        <v>-1704.7093596277821</v>
      </c>
      <c r="I42" s="297">
        <v>-1010.5900298137157</v>
      </c>
      <c r="J42" s="296">
        <v>-888.66085721238198</v>
      </c>
      <c r="K42" s="296">
        <v>-1351.8320461464557</v>
      </c>
      <c r="L42" s="296">
        <v>-2155.7640126955416</v>
      </c>
      <c r="M42" s="296">
        <v>-2543.1015787974325</v>
      </c>
      <c r="N42" s="297">
        <v>-1816.6550060090663</v>
      </c>
      <c r="O42" s="296">
        <v>-2859.3833540839391</v>
      </c>
    </row>
    <row r="43" spans="2:15" ht="15" customHeight="1" x14ac:dyDescent="0.25">
      <c r="C43" s="255" t="s">
        <v>305</v>
      </c>
      <c r="D43" s="269" t="s">
        <v>303</v>
      </c>
      <c r="E43" s="270">
        <f>E42/2204.62</f>
        <v>-0.23217415774803332</v>
      </c>
      <c r="F43" s="270">
        <f t="shared" ref="F43" si="4">F42/2204.62</f>
        <v>-0.57716834523747751</v>
      </c>
      <c r="G43" s="270">
        <f t="shared" ref="G43" si="5">G42/2204.62</f>
        <v>-0.36197362500392322</v>
      </c>
      <c r="H43" s="270">
        <f t="shared" ref="H43" si="6">H42/2204.62</f>
        <v>-0.77324407817573193</v>
      </c>
      <c r="I43" s="271">
        <f t="shared" ref="I43" si="7">I42/2204.62</f>
        <v>-0.45839647186985316</v>
      </c>
      <c r="J43" s="270">
        <f t="shared" ref="J43" si="8">J42/2204.62</f>
        <v>-0.40309026372453394</v>
      </c>
      <c r="K43" s="270">
        <f t="shared" ref="K43" si="9">K42/2204.62</f>
        <v>-0.61318143087990484</v>
      </c>
      <c r="L43" s="270">
        <f t="shared" ref="L43" si="10">L42/2204.62</f>
        <v>-0.97783927057522013</v>
      </c>
      <c r="M43" s="270">
        <f t="shared" ref="M43" si="11">M42/2204.62</f>
        <v>-1.1535328441170962</v>
      </c>
      <c r="N43" s="271">
        <f t="shared" ref="N43" si="12">N42/2204.62</f>
        <v>-0.82402182961647197</v>
      </c>
      <c r="O43" s="270">
        <f t="shared" ref="O43" si="13">O42/2204.62</f>
        <v>-1.296996014770772</v>
      </c>
    </row>
    <row r="44" spans="2:15" ht="15" customHeight="1" x14ac:dyDescent="0.25">
      <c r="B44" s="43">
        <f>B42+1</f>
        <v>69</v>
      </c>
      <c r="C44" s="115" t="s">
        <v>337</v>
      </c>
      <c r="D44" s="244" t="s">
        <v>301</v>
      </c>
      <c r="E44" s="262">
        <v>8.4875235500676443</v>
      </c>
      <c r="F44" s="262">
        <v>11.548320008077928</v>
      </c>
      <c r="G44" s="262">
        <v>11.105042780000003</v>
      </c>
      <c r="H44" s="262">
        <v>17.848814864135594</v>
      </c>
      <c r="I44" s="263">
        <v>48.989701202281168</v>
      </c>
      <c r="J44" s="262">
        <v>11.544497842667617</v>
      </c>
      <c r="K44" s="262">
        <v>13.015218783057374</v>
      </c>
      <c r="L44" s="262">
        <v>13.339112569907307</v>
      </c>
      <c r="M44" s="262">
        <v>21.741563552354979</v>
      </c>
      <c r="N44" s="263">
        <v>59.640392747987278</v>
      </c>
      <c r="O44" s="262">
        <v>20.899474591567301</v>
      </c>
    </row>
    <row r="45" spans="2:15" ht="15" customHeight="1" x14ac:dyDescent="0.25">
      <c r="B45" s="43">
        <f t="shared" si="3"/>
        <v>70</v>
      </c>
      <c r="C45" s="115" t="s">
        <v>294</v>
      </c>
      <c r="D45" s="244" t="s">
        <v>301</v>
      </c>
      <c r="E45" s="262">
        <v>-3.2069462478394613</v>
      </c>
      <c r="F45" s="262">
        <v>-19.509037016240065</v>
      </c>
      <c r="G45" s="262">
        <v>-8.1021269607421207</v>
      </c>
      <c r="H45" s="262">
        <v>-7.0052138690005137</v>
      </c>
      <c r="I45" s="263">
        <v>-37.823324093822166</v>
      </c>
      <c r="J45" s="262">
        <v>-3.4602404528942152</v>
      </c>
      <c r="K45" s="262">
        <v>-17.725005028049228</v>
      </c>
      <c r="L45" s="262">
        <v>-30.672772136561129</v>
      </c>
      <c r="M45" s="262">
        <v>-45.877260216169148</v>
      </c>
      <c r="N45" s="263">
        <v>-97.735277833673734</v>
      </c>
      <c r="O45" s="262">
        <v>-38.939501977714599</v>
      </c>
    </row>
    <row r="46" spans="2:15" ht="15" customHeight="1" x14ac:dyDescent="0.25">
      <c r="B46" s="43">
        <f t="shared" si="3"/>
        <v>71</v>
      </c>
      <c r="C46" s="255" t="s">
        <v>295</v>
      </c>
      <c r="D46" s="289" t="s">
        <v>302</v>
      </c>
      <c r="E46" s="290">
        <v>-140.36497924642691</v>
      </c>
      <c r="F46" s="290">
        <v>-799.29590016939835</v>
      </c>
      <c r="G46" s="290">
        <v>-336.62497946916068</v>
      </c>
      <c r="H46" s="290">
        <v>-480.47959455194081</v>
      </c>
      <c r="I46" s="291">
        <v>-440.30114252158518</v>
      </c>
      <c r="J46" s="290">
        <v>-204.93394729446663</v>
      </c>
      <c r="K46" s="290">
        <v>-779.47480025720188</v>
      </c>
      <c r="L46" s="290">
        <v>-1502.3955184516531</v>
      </c>
      <c r="M46" s="290">
        <v>-1725.4150010954397</v>
      </c>
      <c r="N46" s="291">
        <v>-1128.2003189184209</v>
      </c>
      <c r="O46" s="290">
        <v>-1860.7096938311142</v>
      </c>
    </row>
    <row r="47" spans="2:15" ht="15" customHeight="1" x14ac:dyDescent="0.25">
      <c r="B47" s="43">
        <f t="shared" si="3"/>
        <v>72</v>
      </c>
      <c r="C47" s="115" t="s">
        <v>290</v>
      </c>
      <c r="D47" s="244" t="s">
        <v>301</v>
      </c>
      <c r="E47" s="262">
        <v>2.6688047699999999</v>
      </c>
      <c r="F47" s="262">
        <v>1.6590768699999998</v>
      </c>
      <c r="G47" s="262">
        <v>0.99065055000000013</v>
      </c>
      <c r="H47" s="262">
        <v>3.4521131899999999</v>
      </c>
      <c r="I47" s="263">
        <v>8.7706453799999995</v>
      </c>
      <c r="J47" s="262">
        <v>2.3202029799999999</v>
      </c>
      <c r="K47" s="262">
        <v>0.27641073999999999</v>
      </c>
      <c r="L47" s="262">
        <v>2.4015966099999999</v>
      </c>
      <c r="M47" s="262">
        <v>4.3239103100000005</v>
      </c>
      <c r="N47" s="263">
        <v>9.3221206399999996</v>
      </c>
      <c r="O47" s="262">
        <v>6.1001828400000004</v>
      </c>
    </row>
    <row r="48" spans="2:15" ht="15" customHeight="1" x14ac:dyDescent="0.25">
      <c r="B48" s="43">
        <f t="shared" si="3"/>
        <v>73</v>
      </c>
      <c r="C48" s="252" t="s">
        <v>289</v>
      </c>
      <c r="D48" s="245" t="s">
        <v>301</v>
      </c>
      <c r="E48" s="264">
        <v>1.2014408699999999</v>
      </c>
      <c r="F48" s="264">
        <v>1.56478545</v>
      </c>
      <c r="G48" s="264">
        <v>1.4843029400000001</v>
      </c>
      <c r="H48" s="264">
        <v>1.2498099</v>
      </c>
      <c r="I48" s="265">
        <v>5.5003391600000002</v>
      </c>
      <c r="J48" s="264">
        <v>1.2338088899999999</v>
      </c>
      <c r="K48" s="264">
        <v>1.8009848500000001</v>
      </c>
      <c r="L48" s="264">
        <v>1.5440800500000003</v>
      </c>
      <c r="M48" s="264">
        <v>2.1306215100000001</v>
      </c>
      <c r="N48" s="265">
        <v>6.7094953000000004</v>
      </c>
      <c r="O48" s="264">
        <v>1.98406825</v>
      </c>
    </row>
    <row r="49" spans="2:15" ht="12" customHeight="1" x14ac:dyDescent="0.25">
      <c r="C49" s="304" t="s">
        <v>338</v>
      </c>
    </row>
    <row r="51" spans="2:15" ht="20.100000000000001" customHeight="1" x14ac:dyDescent="0.25">
      <c r="C51" s="256" t="s">
        <v>23</v>
      </c>
      <c r="D51" s="257"/>
      <c r="E51" s="258" t="str">
        <f t="shared" ref="E51:O51" si="14">E$5</f>
        <v>1Q24</v>
      </c>
      <c r="F51" s="258" t="str">
        <f t="shared" si="14"/>
        <v>2Q24</v>
      </c>
      <c r="G51" s="258" t="str">
        <f t="shared" si="14"/>
        <v>3Q24</v>
      </c>
      <c r="H51" s="258" t="str">
        <f t="shared" si="14"/>
        <v>4Q24</v>
      </c>
      <c r="I51" s="258">
        <f t="shared" si="14"/>
        <v>2024</v>
      </c>
      <c r="J51" s="258" t="str">
        <f t="shared" si="14"/>
        <v>1Q25</v>
      </c>
      <c r="K51" s="258" t="str">
        <f t="shared" si="14"/>
        <v>2Q25</v>
      </c>
      <c r="L51" s="258" t="str">
        <f t="shared" si="14"/>
        <v>3Q25</v>
      </c>
      <c r="M51" s="258" t="str">
        <f t="shared" si="14"/>
        <v>4Q25</v>
      </c>
      <c r="N51" s="258">
        <f t="shared" si="14"/>
        <v>2025</v>
      </c>
      <c r="O51" s="258" t="str">
        <f t="shared" si="14"/>
        <v>1Q26</v>
      </c>
    </row>
    <row r="52" spans="2:15" ht="15" customHeight="1" x14ac:dyDescent="0.25">
      <c r="B52" s="43">
        <v>84</v>
      </c>
      <c r="C52" s="115" t="s">
        <v>283</v>
      </c>
      <c r="D52" s="242" t="s">
        <v>300</v>
      </c>
      <c r="E52" s="260">
        <v>12741.524028563226</v>
      </c>
      <c r="F52" s="260">
        <v>12022.25760803495</v>
      </c>
      <c r="G52" s="260">
        <v>12632.683863912831</v>
      </c>
      <c r="H52" s="260">
        <v>12881.124450448673</v>
      </c>
      <c r="I52" s="261">
        <v>50277.589950959686</v>
      </c>
      <c r="J52" s="260">
        <v>12002.272395951342</v>
      </c>
      <c r="K52" s="260">
        <v>13217.68231273827</v>
      </c>
      <c r="L52" s="260">
        <v>14701.7755625923</v>
      </c>
      <c r="M52" s="260">
        <v>13052.0768392434</v>
      </c>
      <c r="N52" s="261">
        <v>52973.807110525318</v>
      </c>
      <c r="O52" s="260">
        <v>9830.8693974961279</v>
      </c>
    </row>
    <row r="53" spans="2:15" ht="15" customHeight="1" x14ac:dyDescent="0.25">
      <c r="B53" s="43">
        <f>B52+1</f>
        <v>85</v>
      </c>
      <c r="C53" s="249" t="s">
        <v>62</v>
      </c>
      <c r="D53" s="243" t="s">
        <v>301</v>
      </c>
      <c r="E53" s="262">
        <v>49.011793061027298</v>
      </c>
      <c r="F53" s="262">
        <v>50.205459683988927</v>
      </c>
      <c r="G53" s="262">
        <v>51.201461921480607</v>
      </c>
      <c r="H53" s="262">
        <v>60.521338263276597</v>
      </c>
      <c r="I53" s="263">
        <v>210.94005292977343</v>
      </c>
      <c r="J53" s="262">
        <v>39.129491263409271</v>
      </c>
      <c r="K53" s="262">
        <v>44.796842206190533</v>
      </c>
      <c r="L53" s="262">
        <v>50.557528466826717</v>
      </c>
      <c r="M53" s="262">
        <v>59.224023341276421</v>
      </c>
      <c r="N53" s="263">
        <v>193.70788527770293</v>
      </c>
      <c r="O53" s="262">
        <v>59.32631658108226</v>
      </c>
    </row>
    <row r="54" spans="2:15" ht="15" customHeight="1" x14ac:dyDescent="0.25">
      <c r="B54" s="43">
        <f t="shared" ref="B54:B69" si="15">B53+1</f>
        <v>86</v>
      </c>
      <c r="C54" s="250" t="s">
        <v>284</v>
      </c>
      <c r="D54" s="244" t="s">
        <v>301</v>
      </c>
      <c r="E54" s="262">
        <v>0.76434932</v>
      </c>
      <c r="F54" s="262">
        <v>0.81272873999999984</v>
      </c>
      <c r="G54" s="262">
        <v>0.8349720599999999</v>
      </c>
      <c r="H54" s="262">
        <v>1.9474380200000003</v>
      </c>
      <c r="I54" s="263">
        <v>4.3594881399999998</v>
      </c>
      <c r="J54" s="262">
        <v>1.1462850500000001</v>
      </c>
      <c r="K54" s="262">
        <v>1.4223755899999997</v>
      </c>
      <c r="L54" s="262">
        <v>1.09392311</v>
      </c>
      <c r="M54" s="262">
        <v>1.4038715100000001</v>
      </c>
      <c r="N54" s="263">
        <v>5.0664552599999997</v>
      </c>
      <c r="O54" s="262">
        <v>0.98383252999999971</v>
      </c>
    </row>
    <row r="55" spans="2:15" ht="15" customHeight="1" x14ac:dyDescent="0.25">
      <c r="B55" s="43">
        <f t="shared" si="15"/>
        <v>87</v>
      </c>
      <c r="C55" s="115" t="s">
        <v>285</v>
      </c>
      <c r="D55" s="244" t="s">
        <v>301</v>
      </c>
      <c r="E55" s="262">
        <v>-34.434200449999992</v>
      </c>
      <c r="F55" s="262">
        <v>-44.091012169999999</v>
      </c>
      <c r="G55" s="262">
        <v>-38.151234210000005</v>
      </c>
      <c r="H55" s="262">
        <v>-50.091876020000008</v>
      </c>
      <c r="I55" s="263">
        <v>-166.76832285</v>
      </c>
      <c r="J55" s="262">
        <v>-43.455623890000005</v>
      </c>
      <c r="K55" s="262">
        <v>-49.846359800000009</v>
      </c>
      <c r="L55" s="262">
        <v>-60.997417439999992</v>
      </c>
      <c r="M55" s="262">
        <v>-71.571181969999998</v>
      </c>
      <c r="N55" s="263">
        <v>-225.8705831</v>
      </c>
      <c r="O55" s="262">
        <v>-77.82687777000001</v>
      </c>
    </row>
    <row r="56" spans="2:15" ht="15" customHeight="1" x14ac:dyDescent="0.25">
      <c r="B56" s="43">
        <f t="shared" si="15"/>
        <v>88</v>
      </c>
      <c r="C56" s="115" t="s">
        <v>286</v>
      </c>
      <c r="D56" s="244" t="s">
        <v>301</v>
      </c>
      <c r="E56" s="262">
        <v>5.0961376538862604</v>
      </c>
      <c r="F56" s="262">
        <v>5.3392716637431299</v>
      </c>
      <c r="G56" s="262">
        <v>5.5902001855080599</v>
      </c>
      <c r="H56" s="262">
        <v>5.5026738934582502</v>
      </c>
      <c r="I56" s="263">
        <v>21.5282833965957</v>
      </c>
      <c r="J56" s="262">
        <v>4.3806228978808521</v>
      </c>
      <c r="K56" s="262">
        <v>3.4876281137180798</v>
      </c>
      <c r="L56" s="262">
        <v>3.9727006313481299</v>
      </c>
      <c r="M56" s="262">
        <v>3.62825717133371</v>
      </c>
      <c r="N56" s="263">
        <v>15.469208814280771</v>
      </c>
      <c r="O56" s="262">
        <v>4.485412969685159</v>
      </c>
    </row>
    <row r="57" spans="2:15" ht="15" customHeight="1" x14ac:dyDescent="0.25">
      <c r="B57" s="43">
        <f t="shared" si="15"/>
        <v>89</v>
      </c>
      <c r="C57" s="251" t="s">
        <v>287</v>
      </c>
      <c r="D57" s="244" t="s">
        <v>301</v>
      </c>
      <c r="E57" s="262">
        <v>0.47701520999999991</v>
      </c>
      <c r="F57" s="262">
        <v>0.11301616999999999</v>
      </c>
      <c r="G57" s="262">
        <v>0.24042375999999999</v>
      </c>
      <c r="H57" s="262">
        <v>0.23165240999999998</v>
      </c>
      <c r="I57" s="263">
        <v>1.0621075499999999</v>
      </c>
      <c r="J57" s="262">
        <v>0.69563747999999992</v>
      </c>
      <c r="K57" s="262">
        <v>-0.38736277999999991</v>
      </c>
      <c r="L57" s="262">
        <v>0.42704887000000002</v>
      </c>
      <c r="M57" s="262">
        <v>0.13724416</v>
      </c>
      <c r="N57" s="263">
        <v>0.8725677300000001</v>
      </c>
      <c r="O57" s="262">
        <v>0.28701662999999994</v>
      </c>
    </row>
    <row r="58" spans="2:15" ht="15" customHeight="1" x14ac:dyDescent="0.25">
      <c r="B58" s="43">
        <f t="shared" si="15"/>
        <v>90</v>
      </c>
      <c r="C58" s="115" t="s">
        <v>288</v>
      </c>
      <c r="D58" s="244" t="s">
        <v>301</v>
      </c>
      <c r="E58" s="262">
        <v>-12.586310154360632</v>
      </c>
      <c r="F58" s="262">
        <v>-11.340280153988925</v>
      </c>
      <c r="G58" s="262">
        <v>-12.531907111480598</v>
      </c>
      <c r="H58" s="262">
        <v>-18.896443863276602</v>
      </c>
      <c r="I58" s="263">
        <v>-55.354941283106754</v>
      </c>
      <c r="J58" s="262">
        <v>-3.0737632934092716</v>
      </c>
      <c r="K58" s="262">
        <v>-7.6635305461905254</v>
      </c>
      <c r="L58" s="262">
        <v>-8.4881480068267194</v>
      </c>
      <c r="M58" s="262">
        <v>-16.364425931276411</v>
      </c>
      <c r="N58" s="263">
        <v>-35.589867777702928</v>
      </c>
      <c r="O58" s="262">
        <v>-17.407609231082265</v>
      </c>
    </row>
    <row r="59" spans="2:15" ht="15" customHeight="1" x14ac:dyDescent="0.25">
      <c r="B59" s="43">
        <f t="shared" si="15"/>
        <v>91</v>
      </c>
      <c r="C59" s="115" t="s">
        <v>289</v>
      </c>
      <c r="D59" s="244" t="s">
        <v>301</v>
      </c>
      <c r="E59" s="262">
        <v>-0.58234267000000006</v>
      </c>
      <c r="F59" s="262">
        <v>-0.68333104</v>
      </c>
      <c r="G59" s="262">
        <v>-0.73894509000000008</v>
      </c>
      <c r="H59" s="262">
        <v>-0.75782572999999998</v>
      </c>
      <c r="I59" s="263">
        <v>-2.7624445300000002</v>
      </c>
      <c r="J59" s="262">
        <v>-0.59149704999999997</v>
      </c>
      <c r="K59" s="262">
        <v>-0.68285468999999999</v>
      </c>
      <c r="L59" s="262">
        <v>-0.84128365000000005</v>
      </c>
      <c r="M59" s="262">
        <v>-0.86441144000000003</v>
      </c>
      <c r="N59" s="263">
        <v>-2.98004683</v>
      </c>
      <c r="O59" s="262">
        <v>-1.55857242</v>
      </c>
    </row>
    <row r="60" spans="2:15" ht="15" customHeight="1" x14ac:dyDescent="0.25">
      <c r="B60" s="43">
        <f t="shared" si="15"/>
        <v>92</v>
      </c>
      <c r="C60" s="115" t="s">
        <v>290</v>
      </c>
      <c r="D60" s="244" t="s">
        <v>301</v>
      </c>
      <c r="E60" s="262">
        <v>-0.89487540999999993</v>
      </c>
      <c r="F60" s="262">
        <v>-1.43066344</v>
      </c>
      <c r="G60" s="262">
        <v>-1.0119858100000001</v>
      </c>
      <c r="H60" s="262">
        <v>-1.6349789000000001</v>
      </c>
      <c r="I60" s="263">
        <v>-4.9725035599999998</v>
      </c>
      <c r="J60" s="262">
        <v>-1.97813013</v>
      </c>
      <c r="K60" s="262">
        <v>-1.8411268700000001</v>
      </c>
      <c r="L60" s="262">
        <v>-2.7626340999999996</v>
      </c>
      <c r="M60" s="262">
        <v>-2.7754229399999999</v>
      </c>
      <c r="N60" s="263">
        <v>-9.3573140400000003</v>
      </c>
      <c r="O60" s="262">
        <v>-4.5973704499999997</v>
      </c>
    </row>
    <row r="61" spans="2:15" ht="15" customHeight="1" x14ac:dyDescent="0.25">
      <c r="B61" s="43">
        <f t="shared" si="15"/>
        <v>93</v>
      </c>
      <c r="C61" s="252" t="s">
        <v>291</v>
      </c>
      <c r="D61" s="245" t="s">
        <v>301</v>
      </c>
      <c r="E61" s="264">
        <v>-4.7243079999984339E-2</v>
      </c>
      <c r="F61" s="264">
        <v>-0.27635588999996674</v>
      </c>
      <c r="G61" s="264">
        <v>-0.42493192000001634</v>
      </c>
      <c r="H61" s="264">
        <v>2.0375328200000098</v>
      </c>
      <c r="I61" s="265">
        <v>1.2890019300000424</v>
      </c>
      <c r="J61" s="264">
        <v>1.1012920900000007</v>
      </c>
      <c r="K61" s="264">
        <v>-0.65921598000000048</v>
      </c>
      <c r="L61" s="264">
        <v>1.2252955599999784</v>
      </c>
      <c r="M61" s="264">
        <v>-0.22082206000000049</v>
      </c>
      <c r="N61" s="265">
        <v>1.4465496099999782</v>
      </c>
      <c r="O61" s="264">
        <v>6.9680203299999395</v>
      </c>
    </row>
    <row r="62" spans="2:15" ht="15" customHeight="1" x14ac:dyDescent="0.25">
      <c r="B62" s="43">
        <f t="shared" si="15"/>
        <v>94</v>
      </c>
      <c r="C62" s="253" t="s">
        <v>292</v>
      </c>
      <c r="D62" s="246" t="s">
        <v>301</v>
      </c>
      <c r="E62" s="266">
        <v>6.8043234805529513</v>
      </c>
      <c r="F62" s="266">
        <v>-1.3511664362568365</v>
      </c>
      <c r="G62" s="266">
        <v>5.0080537855080447</v>
      </c>
      <c r="H62" s="266">
        <v>-1.1404891065417533</v>
      </c>
      <c r="I62" s="261">
        <v>9.3207217232624</v>
      </c>
      <c r="J62" s="266">
        <v>-2.6456855821191501</v>
      </c>
      <c r="K62" s="266">
        <v>-11.373604756281921</v>
      </c>
      <c r="L62" s="266">
        <v>-15.812986558651886</v>
      </c>
      <c r="M62" s="266">
        <v>-27.402868158666276</v>
      </c>
      <c r="N62" s="261">
        <v>-57.235145055719258</v>
      </c>
      <c r="O62" s="266">
        <v>-29.339830830314916</v>
      </c>
    </row>
    <row r="63" spans="2:15" ht="15" customHeight="1" x14ac:dyDescent="0.25">
      <c r="B63" s="43">
        <f t="shared" si="15"/>
        <v>95</v>
      </c>
      <c r="C63" s="254" t="s">
        <v>293</v>
      </c>
      <c r="D63" s="295" t="s">
        <v>302</v>
      </c>
      <c r="E63" s="296">
        <v>534.02744171728625</v>
      </c>
      <c r="F63" s="296">
        <v>-112.38874430321628</v>
      </c>
      <c r="G63" s="296">
        <v>396.43624739271019</v>
      </c>
      <c r="H63" s="296">
        <v>-88.539561195065389</v>
      </c>
      <c r="I63" s="297">
        <v>185.38521302142263</v>
      </c>
      <c r="J63" s="296">
        <v>-220.43205610061008</v>
      </c>
      <c r="K63" s="296">
        <v>-860.4840460812743</v>
      </c>
      <c r="L63" s="296">
        <v>-1075.5834552995755</v>
      </c>
      <c r="M63" s="296">
        <v>-2099.5025156666761</v>
      </c>
      <c r="N63" s="297">
        <v>-1080.4423577920882</v>
      </c>
      <c r="O63" s="296">
        <v>-2984.4594251030962</v>
      </c>
    </row>
    <row r="64" spans="2:15" ht="15" customHeight="1" x14ac:dyDescent="0.25">
      <c r="C64" s="255" t="s">
        <v>305</v>
      </c>
      <c r="D64" s="269" t="s">
        <v>303</v>
      </c>
      <c r="E64" s="270">
        <f>E63/2204.62</f>
        <v>0.24223106100701539</v>
      </c>
      <c r="F64" s="270">
        <f t="shared" ref="F64" si="16">F63/2204.62</f>
        <v>-5.0978737516314057E-2</v>
      </c>
      <c r="G64" s="270">
        <f t="shared" ref="G64" si="17">G63/2204.62</f>
        <v>0.17982067086060646</v>
      </c>
      <c r="H64" s="270">
        <f t="shared" ref="H64" si="18">H63/2204.62</f>
        <v>-4.0160917162624578E-2</v>
      </c>
      <c r="I64" s="271">
        <f t="shared" ref="I64" si="19">I63/2204.62</f>
        <v>8.4089418140732938E-2</v>
      </c>
      <c r="J64" s="270">
        <f t="shared" ref="J64" si="20">J63/2204.62</f>
        <v>-9.998641765955589E-2</v>
      </c>
      <c r="K64" s="270">
        <f t="shared" ref="K64" si="21">K63/2204.62</f>
        <v>-0.39030946198495631</v>
      </c>
      <c r="L64" s="270">
        <f t="shared" ref="L64" si="22">L63/2204.62</f>
        <v>-0.48787702883017275</v>
      </c>
      <c r="M64" s="270">
        <f t="shared" ref="M64" si="23">M63/2204.62</f>
        <v>-0.95231945444869237</v>
      </c>
      <c r="N64" s="271">
        <f t="shared" ref="N64" si="24">N63/2204.62</f>
        <v>-0.49008099254841569</v>
      </c>
      <c r="O64" s="270">
        <f t="shared" ref="O64" si="25">O63/2204.62</f>
        <v>-1.3537296337251301</v>
      </c>
    </row>
    <row r="65" spans="2:15" ht="15" customHeight="1" x14ac:dyDescent="0.25">
      <c r="B65" s="43">
        <f>B63+1</f>
        <v>96</v>
      </c>
      <c r="C65" s="115" t="s">
        <v>337</v>
      </c>
      <c r="D65" s="244" t="s">
        <v>301</v>
      </c>
      <c r="E65" s="262">
        <v>25.244743964597248</v>
      </c>
      <c r="F65" s="262">
        <v>11.950838357821249</v>
      </c>
      <c r="G65" s="262">
        <v>9.3451310199999966</v>
      </c>
      <c r="H65" s="262">
        <v>30.726439970000001</v>
      </c>
      <c r="I65" s="263">
        <v>77.267153312418486</v>
      </c>
      <c r="J65" s="262">
        <v>10.548257147241536</v>
      </c>
      <c r="K65" s="262">
        <v>25.91799930673578</v>
      </c>
      <c r="L65" s="262">
        <v>21.418901176734412</v>
      </c>
      <c r="M65" s="262">
        <v>29.622418526642353</v>
      </c>
      <c r="N65" s="263">
        <v>87.50757615735408</v>
      </c>
      <c r="O65" s="262">
        <v>14.737456871601516</v>
      </c>
    </row>
    <row r="66" spans="2:15" ht="15" customHeight="1" x14ac:dyDescent="0.25">
      <c r="B66" s="43">
        <f t="shared" si="15"/>
        <v>97</v>
      </c>
      <c r="C66" s="115" t="s">
        <v>294</v>
      </c>
      <c r="D66" s="244" t="s">
        <v>301</v>
      </c>
      <c r="E66" s="262">
        <v>32.0490674451502</v>
      </c>
      <c r="F66" s="262">
        <v>10.599671921564413</v>
      </c>
      <c r="G66" s="262">
        <v>14.353184805508041</v>
      </c>
      <c r="H66" s="262">
        <v>29.585950863458248</v>
      </c>
      <c r="I66" s="263">
        <v>86.587875035680881</v>
      </c>
      <c r="J66" s="262">
        <v>7.9025715651223862</v>
      </c>
      <c r="K66" s="262">
        <v>14.544394550453859</v>
      </c>
      <c r="L66" s="262">
        <v>5.6059146180825259</v>
      </c>
      <c r="M66" s="262">
        <v>2.2195503679760762</v>
      </c>
      <c r="N66" s="263">
        <v>30.272431101634822</v>
      </c>
      <c r="O66" s="262">
        <v>-14.6023739587134</v>
      </c>
    </row>
    <row r="67" spans="2:15" ht="15" customHeight="1" x14ac:dyDescent="0.25">
      <c r="B67" s="43">
        <f t="shared" si="15"/>
        <v>98</v>
      </c>
      <c r="C67" s="255" t="s">
        <v>295</v>
      </c>
      <c r="D67" s="289" t="s">
        <v>302</v>
      </c>
      <c r="E67" s="290">
        <v>2515.3244912699938</v>
      </c>
      <c r="F67" s="290">
        <v>881.67067011442452</v>
      </c>
      <c r="G67" s="290">
        <v>1136.1944112691747</v>
      </c>
      <c r="H67" s="290">
        <v>2296.8453551760936</v>
      </c>
      <c r="I67" s="291">
        <v>1722.1962134648443</v>
      </c>
      <c r="J67" s="290">
        <v>658.42294729022444</v>
      </c>
      <c r="K67" s="290">
        <v>1100.3740448835722</v>
      </c>
      <c r="L67" s="290">
        <v>381.308678956194</v>
      </c>
      <c r="M67" s="290">
        <v>170.0534248543957</v>
      </c>
      <c r="N67" s="291">
        <v>571.46036414702053</v>
      </c>
      <c r="O67" s="290">
        <v>-1485.3593683619224</v>
      </c>
    </row>
    <row r="68" spans="2:15" ht="15" customHeight="1" x14ac:dyDescent="0.25">
      <c r="B68" s="43">
        <f t="shared" si="15"/>
        <v>99</v>
      </c>
      <c r="C68" s="115" t="s">
        <v>290</v>
      </c>
      <c r="D68" s="244" t="s">
        <v>301</v>
      </c>
      <c r="E68" s="262">
        <v>0.89487540999999993</v>
      </c>
      <c r="F68" s="262">
        <v>1.43066344</v>
      </c>
      <c r="G68" s="262">
        <v>1.0119858100000001</v>
      </c>
      <c r="H68" s="262">
        <v>1.6349789000000001</v>
      </c>
      <c r="I68" s="263">
        <v>4.9725035599999998</v>
      </c>
      <c r="J68" s="262">
        <v>1.97813013</v>
      </c>
      <c r="K68" s="262">
        <v>1.8411268700000001</v>
      </c>
      <c r="L68" s="262">
        <v>2.7626340999999996</v>
      </c>
      <c r="M68" s="262">
        <v>2.7754229399999999</v>
      </c>
      <c r="N68" s="263">
        <v>9.3573140400000003</v>
      </c>
      <c r="O68" s="262">
        <v>4.5973704499999997</v>
      </c>
    </row>
    <row r="69" spans="2:15" ht="15" customHeight="1" x14ac:dyDescent="0.25">
      <c r="B69" s="43">
        <f t="shared" si="15"/>
        <v>100</v>
      </c>
      <c r="C69" s="252" t="s">
        <v>289</v>
      </c>
      <c r="D69" s="245" t="s">
        <v>301</v>
      </c>
      <c r="E69" s="264">
        <v>0.58234267000000006</v>
      </c>
      <c r="F69" s="264">
        <v>0.68333104</v>
      </c>
      <c r="G69" s="264">
        <v>0.73894509000000008</v>
      </c>
      <c r="H69" s="264">
        <v>0.75782572999999998</v>
      </c>
      <c r="I69" s="265">
        <v>2.7624445300000002</v>
      </c>
      <c r="J69" s="264">
        <v>0.59149704999999997</v>
      </c>
      <c r="K69" s="264">
        <v>0.68285468999999999</v>
      </c>
      <c r="L69" s="264">
        <v>0.84128365000000005</v>
      </c>
      <c r="M69" s="264">
        <v>0.86441144000000003</v>
      </c>
      <c r="N69" s="265">
        <v>2.98004683</v>
      </c>
      <c r="O69" s="264">
        <v>1.55857242</v>
      </c>
    </row>
    <row r="70" spans="2:15" ht="12" customHeight="1" x14ac:dyDescent="0.25">
      <c r="C70" s="304" t="s">
        <v>338</v>
      </c>
    </row>
    <row r="72" spans="2:15" ht="20.100000000000001" customHeight="1" x14ac:dyDescent="0.25">
      <c r="C72" s="256" t="s">
        <v>24</v>
      </c>
      <c r="D72" s="257"/>
      <c r="E72" s="258" t="str">
        <f t="shared" ref="E72:O72" si="26">E$5</f>
        <v>1Q24</v>
      </c>
      <c r="F72" s="258" t="str">
        <f t="shared" si="26"/>
        <v>2Q24</v>
      </c>
      <c r="G72" s="258" t="str">
        <f t="shared" si="26"/>
        <v>3Q24</v>
      </c>
      <c r="H72" s="258" t="str">
        <f t="shared" si="26"/>
        <v>4Q24</v>
      </c>
      <c r="I72" s="258">
        <f t="shared" si="26"/>
        <v>2024</v>
      </c>
      <c r="J72" s="258" t="str">
        <f t="shared" si="26"/>
        <v>1Q25</v>
      </c>
      <c r="K72" s="258" t="str">
        <f t="shared" si="26"/>
        <v>2Q25</v>
      </c>
      <c r="L72" s="258" t="str">
        <f t="shared" si="26"/>
        <v>3Q25</v>
      </c>
      <c r="M72" s="258" t="str">
        <f t="shared" si="26"/>
        <v>4Q25</v>
      </c>
      <c r="N72" s="258">
        <f t="shared" si="26"/>
        <v>2025</v>
      </c>
      <c r="O72" s="258" t="str">
        <f t="shared" si="26"/>
        <v>1Q26</v>
      </c>
    </row>
    <row r="73" spans="2:15" ht="15" customHeight="1" x14ac:dyDescent="0.25">
      <c r="B73" s="43">
        <v>111</v>
      </c>
      <c r="C73" s="115" t="s">
        <v>283</v>
      </c>
      <c r="D73" s="242" t="s">
        <v>300</v>
      </c>
      <c r="E73" s="260">
        <v>2120.7325566445706</v>
      </c>
      <c r="F73" s="260">
        <v>2359.0080821767729</v>
      </c>
      <c r="G73" s="260">
        <v>3049.4515961701818</v>
      </c>
      <c r="H73" s="260">
        <v>2710.0147717522823</v>
      </c>
      <c r="I73" s="261">
        <v>10239.207006743807</v>
      </c>
      <c r="J73" s="260">
        <v>2492.3596527023701</v>
      </c>
      <c r="K73" s="260">
        <v>3013.1495154114627</v>
      </c>
      <c r="L73" s="260">
        <v>2959.1484997789998</v>
      </c>
      <c r="M73" s="260">
        <v>3388.2196235463998</v>
      </c>
      <c r="N73" s="261">
        <v>11852.877291439232</v>
      </c>
      <c r="O73" s="260">
        <v>2193.5849382058841</v>
      </c>
    </row>
    <row r="74" spans="2:15" ht="15" customHeight="1" x14ac:dyDescent="0.25">
      <c r="B74" s="43">
        <f>B73+1</f>
        <v>112</v>
      </c>
      <c r="C74" s="249" t="s">
        <v>62</v>
      </c>
      <c r="D74" s="243" t="s">
        <v>301</v>
      </c>
      <c r="E74" s="262">
        <v>16.344557803936514</v>
      </c>
      <c r="F74" s="262">
        <v>16.474069324921228</v>
      </c>
      <c r="G74" s="262">
        <v>28.346851584987331</v>
      </c>
      <c r="H74" s="262">
        <v>24.513686411717543</v>
      </c>
      <c r="I74" s="263">
        <v>85.679165125562619</v>
      </c>
      <c r="J74" s="262">
        <v>20.165021957848701</v>
      </c>
      <c r="K74" s="262">
        <v>23.647723784535078</v>
      </c>
      <c r="L74" s="262">
        <v>22.603343344406831</v>
      </c>
      <c r="M74" s="262">
        <v>5.3487367219802042</v>
      </c>
      <c r="N74" s="263">
        <v>71.764825808770809</v>
      </c>
      <c r="O74" s="262">
        <v>21.454342871214283</v>
      </c>
    </row>
    <row r="75" spans="2:15" ht="15" customHeight="1" x14ac:dyDescent="0.25">
      <c r="B75" s="43">
        <f t="shared" ref="B75:B90" si="27">B74+1</f>
        <v>113</v>
      </c>
      <c r="C75" s="250" t="s">
        <v>284</v>
      </c>
      <c r="D75" s="244" t="s">
        <v>301</v>
      </c>
      <c r="E75" s="262">
        <v>0.62203814000000002</v>
      </c>
      <c r="F75" s="262">
        <v>0.66105744</v>
      </c>
      <c r="G75" s="262">
        <v>0.82619922000000012</v>
      </c>
      <c r="H75" s="262">
        <v>1.0714044700000001</v>
      </c>
      <c r="I75" s="263">
        <v>3.1806992699999999</v>
      </c>
      <c r="J75" s="262">
        <v>0.88347680999999989</v>
      </c>
      <c r="K75" s="262">
        <v>1.1433150000000001</v>
      </c>
      <c r="L75" s="262">
        <v>1.0658893599999999</v>
      </c>
      <c r="M75" s="262">
        <v>0.92373575999999991</v>
      </c>
      <c r="N75" s="263">
        <v>4.0164169299999992</v>
      </c>
      <c r="O75" s="262">
        <v>0.92836512999999998</v>
      </c>
    </row>
    <row r="76" spans="2:15" ht="15" customHeight="1" x14ac:dyDescent="0.25">
      <c r="B76" s="43">
        <f t="shared" si="27"/>
        <v>114</v>
      </c>
      <c r="C76" s="115" t="s">
        <v>285</v>
      </c>
      <c r="D76" s="244" t="s">
        <v>301</v>
      </c>
      <c r="E76" s="262">
        <v>-13.091447110000001</v>
      </c>
      <c r="F76" s="262">
        <v>-18.788831259999998</v>
      </c>
      <c r="G76" s="262">
        <v>-24.29044305</v>
      </c>
      <c r="H76" s="262">
        <v>-20.118279040000001</v>
      </c>
      <c r="I76" s="263">
        <v>-76.289000459999997</v>
      </c>
      <c r="J76" s="262">
        <v>-15.991082029999999</v>
      </c>
      <c r="K76" s="262">
        <v>-24.670976565</v>
      </c>
      <c r="L76" s="262">
        <v>-29.47505134</v>
      </c>
      <c r="M76" s="262">
        <v>-39.442344419999998</v>
      </c>
      <c r="N76" s="263">
        <v>-109.579454355</v>
      </c>
      <c r="O76" s="262">
        <v>-36.61561107</v>
      </c>
    </row>
    <row r="77" spans="2:15" ht="15" customHeight="1" x14ac:dyDescent="0.25">
      <c r="B77" s="43">
        <f t="shared" si="27"/>
        <v>115</v>
      </c>
      <c r="C77" s="115" t="s">
        <v>286</v>
      </c>
      <c r="D77" s="244" t="s">
        <v>301</v>
      </c>
      <c r="E77" s="262">
        <v>0.92075631767203037</v>
      </c>
      <c r="F77" s="262">
        <v>1.0389081899350199</v>
      </c>
      <c r="G77" s="262">
        <v>1.2892903496837098</v>
      </c>
      <c r="H77" s="262">
        <v>1.13662444713225</v>
      </c>
      <c r="I77" s="263">
        <v>4.3855793044230102</v>
      </c>
      <c r="J77" s="262">
        <v>0.84401208154249718</v>
      </c>
      <c r="K77" s="262">
        <v>0.73322440878222006</v>
      </c>
      <c r="L77" s="262">
        <v>0.73393865737212005</v>
      </c>
      <c r="M77" s="262">
        <v>0.81829652254212004</v>
      </c>
      <c r="N77" s="263">
        <v>3.1294716702389573</v>
      </c>
      <c r="O77" s="262">
        <v>0.94531247479870006</v>
      </c>
    </row>
    <row r="78" spans="2:15" ht="15" customHeight="1" x14ac:dyDescent="0.25">
      <c r="B78" s="43">
        <f t="shared" si="27"/>
        <v>116</v>
      </c>
      <c r="C78" s="251" t="s">
        <v>287</v>
      </c>
      <c r="D78" s="244" t="s">
        <v>301</v>
      </c>
      <c r="E78" s="262">
        <v>4.8831429999999995E-2</v>
      </c>
      <c r="F78" s="262">
        <v>7.6888060000000008E-2</v>
      </c>
      <c r="G78" s="262">
        <v>9.5128150000000009E-2</v>
      </c>
      <c r="H78" s="262">
        <v>-8.2808320000000005E-2</v>
      </c>
      <c r="I78" s="263">
        <v>0.13803932000000002</v>
      </c>
      <c r="J78" s="262">
        <v>2.8257860000000006E-2</v>
      </c>
      <c r="K78" s="262">
        <v>9.1222909999999977E-2</v>
      </c>
      <c r="L78" s="262">
        <v>0.31308514000000004</v>
      </c>
      <c r="M78" s="262">
        <v>4.3538599999999997E-2</v>
      </c>
      <c r="N78" s="263">
        <v>0.47610450999999998</v>
      </c>
      <c r="O78" s="262">
        <v>0.14799041000000002</v>
      </c>
    </row>
    <row r="79" spans="2:15" ht="15" customHeight="1" x14ac:dyDescent="0.25">
      <c r="B79" s="43">
        <f t="shared" si="27"/>
        <v>117</v>
      </c>
      <c r="C79" s="115" t="s">
        <v>288</v>
      </c>
      <c r="D79" s="244" t="s">
        <v>301</v>
      </c>
      <c r="E79" s="262">
        <v>-3.9712142006031792</v>
      </c>
      <c r="F79" s="262">
        <v>-3.7968324415878989</v>
      </c>
      <c r="G79" s="262">
        <v>-12.405254474987331</v>
      </c>
      <c r="H79" s="262">
        <v>-9.3292224117175415</v>
      </c>
      <c r="I79" s="263">
        <v>-29.502523528895949</v>
      </c>
      <c r="J79" s="262">
        <v>-7.3504860178487057</v>
      </c>
      <c r="K79" s="262">
        <v>-7.4855075845350765</v>
      </c>
      <c r="L79" s="262">
        <v>-8.1296299544068304</v>
      </c>
      <c r="M79" s="262">
        <v>9.851372068019792</v>
      </c>
      <c r="N79" s="263">
        <v>-13.114251488770819</v>
      </c>
      <c r="O79" s="262">
        <v>-5.8194964712142845</v>
      </c>
    </row>
    <row r="80" spans="2:15" ht="15" customHeight="1" x14ac:dyDescent="0.25">
      <c r="B80" s="43">
        <f t="shared" si="27"/>
        <v>118</v>
      </c>
      <c r="C80" s="115" t="s">
        <v>289</v>
      </c>
      <c r="D80" s="244" t="s">
        <v>301</v>
      </c>
      <c r="E80" s="262">
        <v>-0.15507389999999999</v>
      </c>
      <c r="F80" s="262">
        <v>-0.22531706999999995</v>
      </c>
      <c r="G80" s="262">
        <v>-0.28815354999999998</v>
      </c>
      <c r="H80" s="262">
        <v>-0.26056122999999998</v>
      </c>
      <c r="I80" s="263">
        <v>-0.92910574999999995</v>
      </c>
      <c r="J80" s="262">
        <v>-0.20726428000000002</v>
      </c>
      <c r="K80" s="262">
        <v>-0.31345074000000001</v>
      </c>
      <c r="L80" s="262">
        <v>-0.35597043</v>
      </c>
      <c r="M80" s="262">
        <v>-0.45958215000000002</v>
      </c>
      <c r="N80" s="263">
        <v>-1.3362676000000002</v>
      </c>
      <c r="O80" s="262">
        <v>-0.46184314000000004</v>
      </c>
    </row>
    <row r="81" spans="2:15" ht="15" customHeight="1" x14ac:dyDescent="0.25">
      <c r="B81" s="43">
        <f t="shared" si="27"/>
        <v>119</v>
      </c>
      <c r="C81" s="115" t="s">
        <v>290</v>
      </c>
      <c r="D81" s="244" t="s">
        <v>301</v>
      </c>
      <c r="E81" s="262">
        <v>-0.44565087000000009</v>
      </c>
      <c r="F81" s="262">
        <v>-0.41106058999999995</v>
      </c>
      <c r="G81" s="262">
        <v>-0.56091749999999996</v>
      </c>
      <c r="H81" s="262">
        <v>-0.21352986000000002</v>
      </c>
      <c r="I81" s="263">
        <v>-1.63115882</v>
      </c>
      <c r="J81" s="262">
        <v>-0.2150514</v>
      </c>
      <c r="K81" s="262">
        <v>-0.53665152000000005</v>
      </c>
      <c r="L81" s="262">
        <v>-1.1301964899999999</v>
      </c>
      <c r="M81" s="262">
        <v>-1.6616331100000001</v>
      </c>
      <c r="N81" s="263">
        <v>-3.5435325200000003</v>
      </c>
      <c r="O81" s="262">
        <v>-2.2793616999999999</v>
      </c>
    </row>
    <row r="82" spans="2:15" ht="15" customHeight="1" x14ac:dyDescent="0.25">
      <c r="B82" s="43">
        <f t="shared" si="27"/>
        <v>120</v>
      </c>
      <c r="C82" s="252" t="s">
        <v>291</v>
      </c>
      <c r="D82" s="245" t="s">
        <v>301</v>
      </c>
      <c r="E82" s="264">
        <v>-5.2526470000000991E-2</v>
      </c>
      <c r="F82" s="264">
        <v>-0.46988147000000807</v>
      </c>
      <c r="G82" s="264">
        <v>0.72116628500000179</v>
      </c>
      <c r="H82" s="264">
        <v>0.11541164999999842</v>
      </c>
      <c r="I82" s="265">
        <v>0.31416999499999121</v>
      </c>
      <c r="J82" s="264">
        <v>-0.39790367000000038</v>
      </c>
      <c r="K82" s="264">
        <v>1.6186631699999998</v>
      </c>
      <c r="L82" s="264">
        <v>-1.0773285199999889</v>
      </c>
      <c r="M82" s="264">
        <v>-1.3535564300000014</v>
      </c>
      <c r="N82" s="265">
        <v>-1.2101254499999909</v>
      </c>
      <c r="O82" s="264">
        <v>1.2084032099999999</v>
      </c>
    </row>
    <row r="83" spans="2:15" ht="15" customHeight="1" x14ac:dyDescent="0.25">
      <c r="B83" s="43">
        <f t="shared" si="27"/>
        <v>121</v>
      </c>
      <c r="C83" s="253" t="s">
        <v>292</v>
      </c>
      <c r="D83" s="246" t="s">
        <v>301</v>
      </c>
      <c r="E83" s="266">
        <v>0.22027114100536344</v>
      </c>
      <c r="F83" s="266">
        <v>-5.4409998167316571</v>
      </c>
      <c r="G83" s="266">
        <v>-6.2661329853162888</v>
      </c>
      <c r="H83" s="266">
        <v>-3.1672738828677494</v>
      </c>
      <c r="I83" s="261">
        <v>-14.654135543910318</v>
      </c>
      <c r="J83" s="266">
        <v>-2.2410186884575056</v>
      </c>
      <c r="K83" s="266">
        <v>-5.7724371362177784</v>
      </c>
      <c r="L83" s="266">
        <v>-15.451920232627868</v>
      </c>
      <c r="M83" s="266">
        <v>-25.931436437457887</v>
      </c>
      <c r="N83" s="261">
        <v>-49.396812494761036</v>
      </c>
      <c r="O83" s="266">
        <v>-20.491898285201298</v>
      </c>
    </row>
    <row r="84" spans="2:15" ht="15" customHeight="1" x14ac:dyDescent="0.25">
      <c r="B84" s="43">
        <f t="shared" si="27"/>
        <v>122</v>
      </c>
      <c r="C84" s="254" t="s">
        <v>293</v>
      </c>
      <c r="D84" s="295" t="s">
        <v>302</v>
      </c>
      <c r="E84" s="296">
        <v>103.86559130957893</v>
      </c>
      <c r="F84" s="296">
        <v>-2306.4778191480286</v>
      </c>
      <c r="G84" s="296">
        <v>-2054.8393006748984</v>
      </c>
      <c r="H84" s="296">
        <v>-1168.7293795892506</v>
      </c>
      <c r="I84" s="297">
        <v>-1431.178755762895</v>
      </c>
      <c r="J84" s="296">
        <v>-899.15541925406114</v>
      </c>
      <c r="K84" s="296">
        <v>-1915.7486565778729</v>
      </c>
      <c r="L84" s="296">
        <v>-5221.7454560938304</v>
      </c>
      <c r="M84" s="296">
        <v>-7653.4107344304412</v>
      </c>
      <c r="N84" s="297">
        <v>-4167.4954764306885</v>
      </c>
      <c r="O84" s="296">
        <v>-9341.7391450369196</v>
      </c>
    </row>
    <row r="85" spans="2:15" ht="15" customHeight="1" x14ac:dyDescent="0.25">
      <c r="C85" s="255" t="s">
        <v>305</v>
      </c>
      <c r="D85" s="269" t="s">
        <v>303</v>
      </c>
      <c r="E85" s="270">
        <f>E84/2204.62</f>
        <v>4.7112695752365007E-2</v>
      </c>
      <c r="F85" s="270">
        <f t="shared" ref="F85" si="28">F84/2204.62</f>
        <v>-1.0462019845361237</v>
      </c>
      <c r="G85" s="270">
        <f t="shared" ref="G85" si="29">G84/2204.62</f>
        <v>-0.93206053681582246</v>
      </c>
      <c r="H85" s="270">
        <f t="shared" ref="H85" si="30">H84/2204.62</f>
        <v>-0.53012735963079838</v>
      </c>
      <c r="I85" s="271">
        <f t="shared" ref="I85" si="31">I84/2204.62</f>
        <v>-0.64917253574897038</v>
      </c>
      <c r="J85" s="270">
        <f t="shared" ref="J85" si="32">J84/2204.62</f>
        <v>-0.40785052265427202</v>
      </c>
      <c r="K85" s="270">
        <f t="shared" ref="K85" si="33">K84/2204.62</f>
        <v>-0.8689700068845756</v>
      </c>
      <c r="L85" s="270">
        <f t="shared" ref="L85" si="34">L84/2204.62</f>
        <v>-2.368546713761932</v>
      </c>
      <c r="M85" s="270">
        <f t="shared" ref="M85" si="35">M84/2204.62</f>
        <v>-3.4715328421362601</v>
      </c>
      <c r="N85" s="271">
        <f t="shared" ref="N85" si="36">N84/2204.62</f>
        <v>-1.8903463982140636</v>
      </c>
      <c r="O85" s="270">
        <f t="shared" ref="O85" si="37">O84/2204.62</f>
        <v>-4.2373466379861018</v>
      </c>
    </row>
    <row r="86" spans="2:15" ht="15" customHeight="1" x14ac:dyDescent="0.25">
      <c r="B86" s="43">
        <f>B84+1</f>
        <v>123</v>
      </c>
      <c r="C86" s="115" t="s">
        <v>337</v>
      </c>
      <c r="D86" s="244" t="s">
        <v>301</v>
      </c>
      <c r="E86" s="262">
        <v>4.2138271061762875</v>
      </c>
      <c r="F86" s="262">
        <v>3.3626473614926002</v>
      </c>
      <c r="G86" s="262">
        <v>2.91829516</v>
      </c>
      <c r="H86" s="262">
        <v>2.5986039299999999</v>
      </c>
      <c r="I86" s="263">
        <v>13.093373557668887</v>
      </c>
      <c r="J86" s="262">
        <v>2.2610913034917801</v>
      </c>
      <c r="K86" s="262">
        <v>3.9312728599148254</v>
      </c>
      <c r="L86" s="262">
        <v>3.3168779773761479</v>
      </c>
      <c r="M86" s="262">
        <v>6.2285567236000023</v>
      </c>
      <c r="N86" s="263">
        <v>15.737798864382755</v>
      </c>
      <c r="O86" s="262">
        <v>0.61642559550005571</v>
      </c>
    </row>
    <row r="87" spans="2:15" ht="15" customHeight="1" x14ac:dyDescent="0.25">
      <c r="B87" s="43">
        <f t="shared" si="27"/>
        <v>124</v>
      </c>
      <c r="C87" s="115" t="s">
        <v>294</v>
      </c>
      <c r="D87" s="244" t="s">
        <v>301</v>
      </c>
      <c r="E87" s="262">
        <v>4.4340982471816508</v>
      </c>
      <c r="F87" s="262">
        <v>-2.0783524552390569</v>
      </c>
      <c r="G87" s="262">
        <v>-3.3478378253162888</v>
      </c>
      <c r="H87" s="262">
        <v>-0.56866995286774946</v>
      </c>
      <c r="I87" s="263">
        <v>-1.560761986241431</v>
      </c>
      <c r="J87" s="262">
        <v>2.0072615034274488E-2</v>
      </c>
      <c r="K87" s="262">
        <v>-1.841164276302953</v>
      </c>
      <c r="L87" s="262">
        <v>-12.135042255251721</v>
      </c>
      <c r="M87" s="262">
        <v>-19.702879713857882</v>
      </c>
      <c r="N87" s="263">
        <v>-33.659013630378283</v>
      </c>
      <c r="O87" s="262">
        <v>-19.875472689701244</v>
      </c>
    </row>
    <row r="88" spans="2:15" ht="15" customHeight="1" x14ac:dyDescent="0.25">
      <c r="B88" s="43">
        <f t="shared" si="27"/>
        <v>125</v>
      </c>
      <c r="C88" s="255" t="s">
        <v>295</v>
      </c>
      <c r="D88" s="289" t="s">
        <v>302</v>
      </c>
      <c r="E88" s="290">
        <v>2090.8332987528115</v>
      </c>
      <c r="F88" s="290">
        <v>-881.02811980248021</v>
      </c>
      <c r="G88" s="290">
        <v>-1097.8491442595291</v>
      </c>
      <c r="H88" s="290">
        <v>-209.84016721800018</v>
      </c>
      <c r="I88" s="291">
        <v>-152.42996700950306</v>
      </c>
      <c r="J88" s="290">
        <v>8.0536591147712251</v>
      </c>
      <c r="K88" s="290">
        <v>-611.04311846653638</v>
      </c>
      <c r="L88" s="290">
        <v>-4100.8561267398409</v>
      </c>
      <c r="M88" s="290">
        <v>-5815.1129215275505</v>
      </c>
      <c r="N88" s="291">
        <v>-2839.7335771533367</v>
      </c>
      <c r="O88" s="290">
        <v>-9060.7262766661952</v>
      </c>
    </row>
    <row r="89" spans="2:15" ht="15" customHeight="1" x14ac:dyDescent="0.25">
      <c r="B89" s="43">
        <f t="shared" si="27"/>
        <v>126</v>
      </c>
      <c r="C89" s="115" t="s">
        <v>290</v>
      </c>
      <c r="D89" s="244" t="s">
        <v>301</v>
      </c>
      <c r="E89" s="262">
        <v>0.44565087000000009</v>
      </c>
      <c r="F89" s="262">
        <v>0.41106058999999995</v>
      </c>
      <c r="G89" s="262">
        <v>0.56091749999999996</v>
      </c>
      <c r="H89" s="262">
        <v>0.21352986000000002</v>
      </c>
      <c r="I89" s="263">
        <v>1.63115882</v>
      </c>
      <c r="J89" s="262">
        <v>0.2150514</v>
      </c>
      <c r="K89" s="262">
        <v>0.53665152000000005</v>
      </c>
      <c r="L89" s="262">
        <v>1.1301964899999999</v>
      </c>
      <c r="M89" s="262">
        <v>1.6616331100000001</v>
      </c>
      <c r="N89" s="263">
        <v>3.5435325200000003</v>
      </c>
      <c r="O89" s="262">
        <v>2.2793616999999999</v>
      </c>
    </row>
    <row r="90" spans="2:15" ht="15" customHeight="1" x14ac:dyDescent="0.25">
      <c r="B90" s="43">
        <f t="shared" si="27"/>
        <v>127</v>
      </c>
      <c r="C90" s="252" t="s">
        <v>289</v>
      </c>
      <c r="D90" s="245" t="s">
        <v>301</v>
      </c>
      <c r="E90" s="264">
        <v>0.15507389999999999</v>
      </c>
      <c r="F90" s="264">
        <v>0.22531706999999995</v>
      </c>
      <c r="G90" s="264">
        <v>0.28815354999999998</v>
      </c>
      <c r="H90" s="264">
        <v>0.26056122999999998</v>
      </c>
      <c r="I90" s="265">
        <v>0.92910574999999995</v>
      </c>
      <c r="J90" s="264">
        <v>0.20726428000000002</v>
      </c>
      <c r="K90" s="264">
        <v>0.31345074000000001</v>
      </c>
      <c r="L90" s="264">
        <v>0.35597043</v>
      </c>
      <c r="M90" s="264">
        <v>0.45958215000000002</v>
      </c>
      <c r="N90" s="265">
        <v>1.3362676000000002</v>
      </c>
      <c r="O90" s="264">
        <v>0.46184314000000004</v>
      </c>
    </row>
    <row r="91" spans="2:15" ht="12" customHeight="1" x14ac:dyDescent="0.25">
      <c r="C91" s="304" t="s">
        <v>338</v>
      </c>
    </row>
    <row r="93" spans="2:15" ht="20.100000000000001" customHeight="1" x14ac:dyDescent="0.25">
      <c r="C93" s="256" t="s">
        <v>25</v>
      </c>
      <c r="D93" s="257"/>
      <c r="E93" s="258" t="str">
        <f t="shared" ref="E93:O93" si="38">E$5</f>
        <v>1Q24</v>
      </c>
      <c r="F93" s="258" t="str">
        <f t="shared" si="38"/>
        <v>2Q24</v>
      </c>
      <c r="G93" s="258" t="str">
        <f t="shared" si="38"/>
        <v>3Q24</v>
      </c>
      <c r="H93" s="258" t="str">
        <f t="shared" si="38"/>
        <v>4Q24</v>
      </c>
      <c r="I93" s="258">
        <f t="shared" si="38"/>
        <v>2024</v>
      </c>
      <c r="J93" s="258" t="str">
        <f t="shared" si="38"/>
        <v>1Q25</v>
      </c>
      <c r="K93" s="258" t="str">
        <f t="shared" si="38"/>
        <v>2Q25</v>
      </c>
      <c r="L93" s="258" t="str">
        <f t="shared" si="38"/>
        <v>3Q25</v>
      </c>
      <c r="M93" s="258" t="str">
        <f t="shared" si="38"/>
        <v>4Q25</v>
      </c>
      <c r="N93" s="258">
        <f t="shared" si="38"/>
        <v>2025</v>
      </c>
      <c r="O93" s="258" t="str">
        <f t="shared" si="38"/>
        <v>1Q26</v>
      </c>
    </row>
    <row r="94" spans="2:15" ht="15" customHeight="1" x14ac:dyDescent="0.25">
      <c r="B94" s="43">
        <v>3</v>
      </c>
      <c r="C94" s="115" t="s">
        <v>283</v>
      </c>
      <c r="D94" s="242" t="s">
        <v>300</v>
      </c>
      <c r="E94" s="260">
        <v>35188.055470190222</v>
      </c>
      <c r="F94" s="260">
        <v>35230.087100000004</v>
      </c>
      <c r="G94" s="260">
        <v>36351.471452028629</v>
      </c>
      <c r="H94" s="260">
        <v>33970.833902873477</v>
      </c>
      <c r="I94" s="261">
        <v>140740.44792509233</v>
      </c>
      <c r="J94" s="260">
        <v>29802.835764348099</v>
      </c>
      <c r="K94" s="260">
        <v>27435.819030231854</v>
      </c>
      <c r="L94" s="260">
        <v>33687.032550998985</v>
      </c>
      <c r="M94" s="260">
        <v>37476.020990553639</v>
      </c>
      <c r="N94" s="261">
        <v>128401.70833613258</v>
      </c>
      <c r="O94" s="260">
        <v>32600.275736385425</v>
      </c>
    </row>
    <row r="95" spans="2:15" ht="15" customHeight="1" x14ac:dyDescent="0.25">
      <c r="B95" s="43">
        <f>B94+1</f>
        <v>4</v>
      </c>
      <c r="C95" s="249" t="s">
        <v>62</v>
      </c>
      <c r="D95" s="243" t="s">
        <v>301</v>
      </c>
      <c r="E95" s="262">
        <v>33.153787592988635</v>
      </c>
      <c r="F95" s="262">
        <v>31.596491597655302</v>
      </c>
      <c r="G95" s="262">
        <v>31.021831506281544</v>
      </c>
      <c r="H95" s="262">
        <v>29.124388879126322</v>
      </c>
      <c r="I95" s="263">
        <v>124.89649957605181</v>
      </c>
      <c r="J95" s="262">
        <v>30.674049650932531</v>
      </c>
      <c r="K95" s="262">
        <v>34.207168066808975</v>
      </c>
      <c r="L95" s="262">
        <v>35.57751806704421</v>
      </c>
      <c r="M95" s="262">
        <v>33.617884979364803</v>
      </c>
      <c r="N95" s="263">
        <v>134.0766207641505</v>
      </c>
      <c r="O95" s="262">
        <v>42.97348081959769</v>
      </c>
    </row>
    <row r="96" spans="2:15" ht="15" customHeight="1" x14ac:dyDescent="0.25">
      <c r="B96" s="43">
        <f t="shared" ref="B96:B111" si="39">B95+1</f>
        <v>5</v>
      </c>
      <c r="C96" s="250" t="s">
        <v>284</v>
      </c>
      <c r="D96" s="244" t="s">
        <v>301</v>
      </c>
      <c r="E96" s="262">
        <v>0.35708573665040272</v>
      </c>
      <c r="F96" s="262">
        <v>0.10384022980979993</v>
      </c>
      <c r="G96" s="262">
        <v>-5.452186838308308E-2</v>
      </c>
      <c r="H96" s="262">
        <v>6.5142926880042196E-2</v>
      </c>
      <c r="I96" s="263">
        <v>0.47154702495716178</v>
      </c>
      <c r="J96" s="262">
        <v>0.47401242349919748</v>
      </c>
      <c r="K96" s="262">
        <v>-1.4101027663624588E-2</v>
      </c>
      <c r="L96" s="262">
        <v>0.20023166327131897</v>
      </c>
      <c r="M96" s="262">
        <v>0.29494845976894279</v>
      </c>
      <c r="N96" s="263">
        <v>0.95509151887583466</v>
      </c>
      <c r="O96" s="262">
        <v>0.12386028767689322</v>
      </c>
    </row>
    <row r="97" spans="2:15" ht="15" customHeight="1" x14ac:dyDescent="0.25">
      <c r="B97" s="43">
        <f t="shared" si="39"/>
        <v>6</v>
      </c>
      <c r="C97" s="115" t="s">
        <v>285</v>
      </c>
      <c r="D97" s="244" t="s">
        <v>301</v>
      </c>
      <c r="E97" s="262">
        <v>-3.1554607636075787</v>
      </c>
      <c r="F97" s="262">
        <v>-4.0444404948002974</v>
      </c>
      <c r="G97" s="262">
        <v>-2.7088344837890483</v>
      </c>
      <c r="H97" s="262">
        <v>-4.3178645185493041</v>
      </c>
      <c r="I97" s="263">
        <v>-14.226600260746228</v>
      </c>
      <c r="J97" s="262">
        <v>-4.3665414866589431</v>
      </c>
      <c r="K97" s="262">
        <v>-2.9845303710996443</v>
      </c>
      <c r="L97" s="262">
        <v>-3.5891991800216934</v>
      </c>
      <c r="M97" s="262">
        <v>-10.289132177539145</v>
      </c>
      <c r="N97" s="263">
        <v>-21.229403215319426</v>
      </c>
      <c r="O97" s="262">
        <v>-8.1123547520598969</v>
      </c>
    </row>
    <row r="98" spans="2:15" ht="15" customHeight="1" x14ac:dyDescent="0.25">
      <c r="B98" s="43">
        <f t="shared" si="39"/>
        <v>7</v>
      </c>
      <c r="C98" s="115" t="s">
        <v>286</v>
      </c>
      <c r="D98" s="244" t="s">
        <v>301</v>
      </c>
      <c r="E98" s="262">
        <v>18.668932004040975</v>
      </c>
      <c r="F98" s="262">
        <v>17.097876349616179</v>
      </c>
      <c r="G98" s="262">
        <v>17.19076506100313</v>
      </c>
      <c r="H98" s="262">
        <v>16.761523100000055</v>
      </c>
      <c r="I98" s="263">
        <v>69.71909651466035</v>
      </c>
      <c r="J98" s="262">
        <v>15.670471625568245</v>
      </c>
      <c r="K98" s="262">
        <v>10.941885242999989</v>
      </c>
      <c r="L98" s="262">
        <v>11.421991089000011</v>
      </c>
      <c r="M98" s="262">
        <v>11.284120302000003</v>
      </c>
      <c r="N98" s="263">
        <v>49.318468259568249</v>
      </c>
      <c r="O98" s="262">
        <v>19.385944694999992</v>
      </c>
    </row>
    <row r="99" spans="2:15" ht="15" customHeight="1" x14ac:dyDescent="0.25">
      <c r="B99" s="43">
        <f t="shared" si="39"/>
        <v>8</v>
      </c>
      <c r="C99" s="251" t="s">
        <v>287</v>
      </c>
      <c r="D99" s="244" t="s">
        <v>301</v>
      </c>
      <c r="E99" s="262">
        <v>0.10131807934881845</v>
      </c>
      <c r="F99" s="262">
        <v>0.1104835513410061</v>
      </c>
      <c r="G99" s="262">
        <v>1.6841240980126206E-2</v>
      </c>
      <c r="H99" s="262">
        <v>0.11389918143960401</v>
      </c>
      <c r="I99" s="263">
        <v>0.34254205310955477</v>
      </c>
      <c r="J99" s="262">
        <v>3.2507007230486842E-2</v>
      </c>
      <c r="K99" s="262">
        <v>7.9425272867260643E-2</v>
      </c>
      <c r="L99" s="262">
        <v>7.0800535488034222E-2</v>
      </c>
      <c r="M99" s="262">
        <v>3.6616807716728678E-2</v>
      </c>
      <c r="N99" s="263">
        <v>0.21934962330251037</v>
      </c>
      <c r="O99" s="262">
        <v>4.7988328233681349E-2</v>
      </c>
    </row>
    <row r="100" spans="2:15" ht="15" customHeight="1" x14ac:dyDescent="0.25">
      <c r="B100" s="43">
        <f t="shared" si="39"/>
        <v>9</v>
      </c>
      <c r="C100" s="115" t="s">
        <v>288</v>
      </c>
      <c r="D100" s="244" t="s">
        <v>301</v>
      </c>
      <c r="E100" s="262">
        <v>-6.8355770379495491</v>
      </c>
      <c r="F100" s="262">
        <v>-6.7906330956411853</v>
      </c>
      <c r="G100" s="262">
        <v>-6.2894301527481344</v>
      </c>
      <c r="H100" s="262">
        <v>-6.4526126884829456</v>
      </c>
      <c r="I100" s="263">
        <v>-26.368252974821814</v>
      </c>
      <c r="J100" s="262">
        <v>-6.3861018258217177</v>
      </c>
      <c r="K100" s="262">
        <v>-7.4298703941492299</v>
      </c>
      <c r="L100" s="262">
        <v>-8.6912501959695394</v>
      </c>
      <c r="M100" s="262">
        <v>-9.086032531286012</v>
      </c>
      <c r="N100" s="263">
        <v>-31.593254947226502</v>
      </c>
      <c r="O100" s="262">
        <v>-12.618750788986741</v>
      </c>
    </row>
    <row r="101" spans="2:15" ht="15" customHeight="1" x14ac:dyDescent="0.25">
      <c r="B101" s="43">
        <f t="shared" si="39"/>
        <v>10</v>
      </c>
      <c r="C101" s="115" t="s">
        <v>289</v>
      </c>
      <c r="D101" s="244" t="s">
        <v>301</v>
      </c>
      <c r="E101" s="262">
        <v>-0.6069340190003143</v>
      </c>
      <c r="F101" s="262">
        <v>-0.54695221645175351</v>
      </c>
      <c r="G101" s="262">
        <v>-0.5274406266072299</v>
      </c>
      <c r="H101" s="262">
        <v>-0.59306583079782593</v>
      </c>
      <c r="I101" s="263">
        <v>-2.2743926928571234</v>
      </c>
      <c r="J101" s="262">
        <v>-0.57249036978859724</v>
      </c>
      <c r="K101" s="262">
        <v>-0.37846396713296226</v>
      </c>
      <c r="L101" s="262">
        <v>-1.1036228380797486</v>
      </c>
      <c r="M101" s="262">
        <v>-0.81760486333869997</v>
      </c>
      <c r="N101" s="263">
        <v>-2.8721820383400081</v>
      </c>
      <c r="O101" s="262">
        <v>-2.4143761491019107</v>
      </c>
    </row>
    <row r="102" spans="2:15" ht="15" customHeight="1" x14ac:dyDescent="0.25">
      <c r="B102" s="43">
        <f t="shared" si="39"/>
        <v>11</v>
      </c>
      <c r="C102" s="115" t="s">
        <v>290</v>
      </c>
      <c r="D102" s="244" t="s">
        <v>301</v>
      </c>
      <c r="E102" s="262">
        <v>-0.88572361007480804</v>
      </c>
      <c r="F102" s="262">
        <v>-0.35587018951251176</v>
      </c>
      <c r="G102" s="262">
        <v>-0.35079594176875806</v>
      </c>
      <c r="H102" s="262">
        <v>-0.40748127774421661</v>
      </c>
      <c r="I102" s="263">
        <v>-1.9998710191002944</v>
      </c>
      <c r="J102" s="262">
        <v>-0.66209313327192199</v>
      </c>
      <c r="K102" s="262">
        <v>-0.32065938481848399</v>
      </c>
      <c r="L102" s="262">
        <v>-0.48489950310853214</v>
      </c>
      <c r="M102" s="262">
        <v>-0.48302244511945142</v>
      </c>
      <c r="N102" s="263">
        <v>-1.9506744663183895</v>
      </c>
      <c r="O102" s="262">
        <v>-0.53527142815184214</v>
      </c>
    </row>
    <row r="103" spans="2:15" ht="15" customHeight="1" x14ac:dyDescent="0.25">
      <c r="B103" s="43">
        <f t="shared" si="39"/>
        <v>12</v>
      </c>
      <c r="C103" s="252" t="s">
        <v>291</v>
      </c>
      <c r="D103" s="245" t="s">
        <v>301</v>
      </c>
      <c r="E103" s="264">
        <v>0.40814288105353169</v>
      </c>
      <c r="F103" s="264">
        <v>0.53170823019568203</v>
      </c>
      <c r="G103" s="264">
        <v>0.30999903497751335</v>
      </c>
      <c r="H103" s="264">
        <v>8.17939236666618E-2</v>
      </c>
      <c r="I103" s="265">
        <v>1.3316440698933889</v>
      </c>
      <c r="J103" s="264">
        <v>0.16890290638774041</v>
      </c>
      <c r="K103" s="264">
        <v>2.7736199631866548E-2</v>
      </c>
      <c r="L103" s="264">
        <v>0.15751965910641127</v>
      </c>
      <c r="M103" s="264">
        <v>0.20749714714627376</v>
      </c>
      <c r="N103" s="265">
        <v>0.56165591227229195</v>
      </c>
      <c r="O103" s="264">
        <v>2.228048872157594</v>
      </c>
    </row>
    <row r="104" spans="2:15" ht="15" customHeight="1" x14ac:dyDescent="0.25">
      <c r="B104" s="43">
        <f t="shared" si="39"/>
        <v>13</v>
      </c>
      <c r="C104" s="253" t="s">
        <v>292</v>
      </c>
      <c r="D104" s="246" t="s">
        <v>301</v>
      </c>
      <c r="E104" s="266">
        <v>41.20557086345012</v>
      </c>
      <c r="F104" s="266">
        <v>37.702503962212219</v>
      </c>
      <c r="G104" s="266">
        <v>38.608413769946061</v>
      </c>
      <c r="H104" s="266">
        <v>34.375723695538397</v>
      </c>
      <c r="I104" s="261">
        <v>151.89221229114682</v>
      </c>
      <c r="J104" s="266">
        <v>35.032716798077018</v>
      </c>
      <c r="K104" s="266">
        <v>34.128589637444136</v>
      </c>
      <c r="L104" s="266">
        <v>33.55908929673047</v>
      </c>
      <c r="M104" s="266">
        <v>24.765275678713444</v>
      </c>
      <c r="N104" s="261">
        <v>127.48567141096505</v>
      </c>
      <c r="O104" s="266">
        <v>41.078569884365457</v>
      </c>
    </row>
    <row r="105" spans="2:15" ht="15" customHeight="1" x14ac:dyDescent="0.25">
      <c r="B105" s="43">
        <f t="shared" si="39"/>
        <v>14</v>
      </c>
      <c r="C105" s="254" t="s">
        <v>293</v>
      </c>
      <c r="D105" s="295" t="s">
        <v>302</v>
      </c>
      <c r="E105" s="296">
        <v>1171.0101712883131</v>
      </c>
      <c r="F105" s="296">
        <v>1070.1791299917681</v>
      </c>
      <c r="G105" s="296">
        <v>1062.0866839158305</v>
      </c>
      <c r="H105" s="296">
        <v>1011.918747529794</v>
      </c>
      <c r="I105" s="297">
        <v>1079.2363853495044</v>
      </c>
      <c r="J105" s="296">
        <v>1175.4826646390882</v>
      </c>
      <c r="K105" s="296">
        <v>1243.9428033782203</v>
      </c>
      <c r="L105" s="296">
        <v>996.20200283076804</v>
      </c>
      <c r="M105" s="296">
        <v>660.82991267818647</v>
      </c>
      <c r="N105" s="297">
        <v>992.86585095293663</v>
      </c>
      <c r="O105" s="296">
        <v>1260.0681729362595</v>
      </c>
    </row>
    <row r="106" spans="2:15" ht="15" customHeight="1" x14ac:dyDescent="0.25">
      <c r="C106" s="255" t="s">
        <v>305</v>
      </c>
      <c r="D106" s="269" t="s">
        <v>303</v>
      </c>
      <c r="E106" s="270">
        <f>E105/2204.62</f>
        <v>0.53116191057339279</v>
      </c>
      <c r="F106" s="270">
        <f t="shared" ref="F106" si="40">F105/2204.62</f>
        <v>0.48542566519026781</v>
      </c>
      <c r="G106" s="270">
        <f t="shared" ref="G106" si="41">G105/2204.62</f>
        <v>0.48175498903023223</v>
      </c>
      <c r="H106" s="270">
        <f t="shared" ref="H106" si="42">H105/2204.62</f>
        <v>0.45899916880450786</v>
      </c>
      <c r="I106" s="271">
        <f t="shared" ref="I106" si="43">I105/2204.62</f>
        <v>0.48953397199948495</v>
      </c>
      <c r="J106" s="270">
        <f t="shared" ref="J106" si="44">J105/2204.62</f>
        <v>0.53319060184480238</v>
      </c>
      <c r="K106" s="270">
        <f t="shared" ref="K106" si="45">K105/2204.62</f>
        <v>0.56424363535585287</v>
      </c>
      <c r="L106" s="270">
        <f t="shared" ref="L106" si="46">L105/2204.62</f>
        <v>0.45187016484961945</v>
      </c>
      <c r="M106" s="270">
        <f t="shared" ref="M106" si="47">M105/2204.62</f>
        <v>0.29974776273379833</v>
      </c>
      <c r="N106" s="271">
        <f t="shared" ref="N106" si="48">N105/2204.62</f>
        <v>0.45035691001303474</v>
      </c>
      <c r="O106" s="270">
        <f t="shared" ref="O106" si="49">O105/2204.62</f>
        <v>0.57155798864940877</v>
      </c>
    </row>
    <row r="107" spans="2:15" ht="15" customHeight="1" x14ac:dyDescent="0.25">
      <c r="B107" s="43">
        <f>B105+1</f>
        <v>15</v>
      </c>
      <c r="C107" s="115" t="s">
        <v>337</v>
      </c>
      <c r="D107" s="244" t="s">
        <v>301</v>
      </c>
      <c r="E107" s="262">
        <v>5.9342691696529579</v>
      </c>
      <c r="F107" s="262">
        <v>7.4033450169670241</v>
      </c>
      <c r="G107" s="262">
        <v>4.9629001654269462</v>
      </c>
      <c r="H107" s="262">
        <v>7.1380671102801063</v>
      </c>
      <c r="I107" s="263">
        <v>25.438581462327036</v>
      </c>
      <c r="J107" s="262">
        <v>5.3705687703966518</v>
      </c>
      <c r="K107" s="262">
        <v>6.7388170718800993</v>
      </c>
      <c r="L107" s="262">
        <v>5.8980647379820788</v>
      </c>
      <c r="M107" s="262">
        <v>7.0268066792481978</v>
      </c>
      <c r="N107" s="263">
        <v>25.034257259507029</v>
      </c>
      <c r="O107" s="262">
        <v>6.6603133055459711</v>
      </c>
    </row>
    <row r="108" spans="2:15" ht="15" customHeight="1" x14ac:dyDescent="0.25">
      <c r="B108" s="43">
        <f t="shared" si="39"/>
        <v>16</v>
      </c>
      <c r="C108" s="115" t="s">
        <v>294</v>
      </c>
      <c r="D108" s="244" t="s">
        <v>301</v>
      </c>
      <c r="E108" s="262">
        <v>47.139840033103077</v>
      </c>
      <c r="F108" s="262">
        <v>45.105848979179243</v>
      </c>
      <c r="G108" s="262">
        <v>43.571313935373006</v>
      </c>
      <c r="H108" s="262">
        <v>41.513790805818502</v>
      </c>
      <c r="I108" s="263">
        <v>177.33079375347387</v>
      </c>
      <c r="J108" s="262">
        <v>40.40328556847367</v>
      </c>
      <c r="K108" s="262">
        <v>40.867406709324236</v>
      </c>
      <c r="L108" s="262">
        <v>39.457154034712545</v>
      </c>
      <c r="M108" s="262">
        <v>31.79208235796164</v>
      </c>
      <c r="N108" s="263">
        <v>152.5199286704721</v>
      </c>
      <c r="O108" s="262">
        <v>47.738883189911427</v>
      </c>
    </row>
    <row r="109" spans="2:15" ht="15" customHeight="1" x14ac:dyDescent="0.25">
      <c r="B109" s="43">
        <f t="shared" si="39"/>
        <v>17</v>
      </c>
      <c r="C109" s="255" t="s">
        <v>295</v>
      </c>
      <c r="D109" s="289" t="s">
        <v>302</v>
      </c>
      <c r="E109" s="290">
        <v>1339.6545902639571</v>
      </c>
      <c r="F109" s="290">
        <v>1280.3218127490588</v>
      </c>
      <c r="G109" s="290">
        <v>1198.6121110082731</v>
      </c>
      <c r="H109" s="290">
        <v>1222.0421472287437</v>
      </c>
      <c r="I109" s="291">
        <v>1259.9845770553209</v>
      </c>
      <c r="J109" s="290">
        <v>1355.6859450538075</v>
      </c>
      <c r="K109" s="290">
        <v>1489.563940638767</v>
      </c>
      <c r="L109" s="290">
        <v>1171.2861313913045</v>
      </c>
      <c r="M109" s="290">
        <v>848.33132007198105</v>
      </c>
      <c r="N109" s="291">
        <v>1187.8341078702967</v>
      </c>
      <c r="O109" s="290">
        <v>1464.3705340390627</v>
      </c>
    </row>
    <row r="110" spans="2:15" ht="15" customHeight="1" x14ac:dyDescent="0.25">
      <c r="B110" s="43">
        <f t="shared" si="39"/>
        <v>18</v>
      </c>
      <c r="C110" s="115" t="s">
        <v>290</v>
      </c>
      <c r="D110" s="244" t="s">
        <v>301</v>
      </c>
      <c r="E110" s="262">
        <v>0.88572361007480804</v>
      </c>
      <c r="F110" s="262">
        <v>0.35587018951251176</v>
      </c>
      <c r="G110" s="262">
        <v>0.35079594176875806</v>
      </c>
      <c r="H110" s="262">
        <v>0.40748127774421661</v>
      </c>
      <c r="I110" s="263">
        <v>1.9998710191002944</v>
      </c>
      <c r="J110" s="262">
        <v>0.66209313327192199</v>
      </c>
      <c r="K110" s="262">
        <v>0.32065938481848399</v>
      </c>
      <c r="L110" s="262">
        <v>0.48489950310853214</v>
      </c>
      <c r="M110" s="262">
        <v>0.48302244511945142</v>
      </c>
      <c r="N110" s="263">
        <v>1.9506744663183895</v>
      </c>
      <c r="O110" s="262">
        <v>0.53527142815184214</v>
      </c>
    </row>
    <row r="111" spans="2:15" ht="15" customHeight="1" x14ac:dyDescent="0.25">
      <c r="B111" s="43">
        <f t="shared" si="39"/>
        <v>19</v>
      </c>
      <c r="C111" s="252" t="s">
        <v>289</v>
      </c>
      <c r="D111" s="245" t="s">
        <v>301</v>
      </c>
      <c r="E111" s="264">
        <v>0.6069340190003143</v>
      </c>
      <c r="F111" s="264">
        <v>0.54695221645175351</v>
      </c>
      <c r="G111" s="264">
        <v>0.5274406266072299</v>
      </c>
      <c r="H111" s="264">
        <v>0.59306583079782593</v>
      </c>
      <c r="I111" s="265">
        <v>2.2743926928571234</v>
      </c>
      <c r="J111" s="264">
        <v>0.57249036978859724</v>
      </c>
      <c r="K111" s="264">
        <v>0.37846396713296226</v>
      </c>
      <c r="L111" s="264">
        <v>1.1036228380797486</v>
      </c>
      <c r="M111" s="264">
        <v>0.81760486333869997</v>
      </c>
      <c r="N111" s="265">
        <v>2.8721820383400081</v>
      </c>
      <c r="O111" s="264">
        <v>2.4143761491019107</v>
      </c>
    </row>
    <row r="112" spans="2:15" customFormat="1" ht="15" customHeight="1" x14ac:dyDescent="0.25">
      <c r="B112" s="259"/>
      <c r="C112" s="304" t="s">
        <v>338</v>
      </c>
    </row>
    <row r="114" spans="2:15" ht="20.100000000000001" customHeight="1" x14ac:dyDescent="0.25">
      <c r="C114" s="256" t="s">
        <v>204</v>
      </c>
      <c r="D114" s="257"/>
      <c r="E114" s="258" t="str">
        <f t="shared" ref="E114:O114" si="50">E$5</f>
        <v>1Q24</v>
      </c>
      <c r="F114" s="258" t="str">
        <f t="shared" si="50"/>
        <v>2Q24</v>
      </c>
      <c r="G114" s="258" t="str">
        <f t="shared" si="50"/>
        <v>3Q24</v>
      </c>
      <c r="H114" s="258" t="str">
        <f t="shared" si="50"/>
        <v>4Q24</v>
      </c>
      <c r="I114" s="258">
        <f t="shared" si="50"/>
        <v>2024</v>
      </c>
      <c r="J114" s="258" t="str">
        <f t="shared" si="50"/>
        <v>1Q25</v>
      </c>
      <c r="K114" s="258" t="str">
        <f t="shared" si="50"/>
        <v>2Q25</v>
      </c>
      <c r="L114" s="258" t="str">
        <f t="shared" si="50"/>
        <v>3Q25</v>
      </c>
      <c r="M114" s="258" t="str">
        <f t="shared" si="50"/>
        <v>4Q25</v>
      </c>
      <c r="N114" s="258">
        <f t="shared" si="50"/>
        <v>2025</v>
      </c>
      <c r="O114" s="258" t="str">
        <f t="shared" si="50"/>
        <v>1Q26</v>
      </c>
    </row>
    <row r="115" spans="2:15" ht="15" customHeight="1" x14ac:dyDescent="0.25">
      <c r="B115" s="43">
        <v>138</v>
      </c>
      <c r="C115" s="115" t="s">
        <v>283</v>
      </c>
      <c r="D115" s="242" t="s">
        <v>300</v>
      </c>
      <c r="E115" s="260">
        <v>0</v>
      </c>
      <c r="F115" s="260">
        <v>0</v>
      </c>
      <c r="G115" s="260">
        <v>0</v>
      </c>
      <c r="H115" s="260">
        <v>0</v>
      </c>
      <c r="I115" s="261">
        <v>0</v>
      </c>
      <c r="J115" s="260">
        <v>6187.7520786437599</v>
      </c>
      <c r="K115" s="260">
        <v>6114.1675693231473</v>
      </c>
      <c r="L115" s="260">
        <v>10408.846416646909</v>
      </c>
      <c r="M115" s="260">
        <v>12454.169052638743</v>
      </c>
      <c r="N115" s="261">
        <v>35164.935117252564</v>
      </c>
      <c r="O115" s="260">
        <v>13007.452721972919</v>
      </c>
    </row>
    <row r="116" spans="2:15" ht="15" customHeight="1" x14ac:dyDescent="0.25">
      <c r="B116" s="43">
        <f>B115+1</f>
        <v>139</v>
      </c>
      <c r="C116" s="249" t="s">
        <v>62</v>
      </c>
      <c r="D116" s="243" t="s">
        <v>301</v>
      </c>
      <c r="E116" s="262">
        <v>0</v>
      </c>
      <c r="F116" s="262">
        <v>0</v>
      </c>
      <c r="G116" s="262">
        <v>0</v>
      </c>
      <c r="H116" s="262">
        <v>0</v>
      </c>
      <c r="I116" s="263">
        <v>0</v>
      </c>
      <c r="J116" s="262">
        <v>44.186154288415963</v>
      </c>
      <c r="K116" s="262">
        <v>50.713497785202648</v>
      </c>
      <c r="L116" s="262">
        <v>57.141950996093428</v>
      </c>
      <c r="M116" s="262">
        <v>68.820129834373731</v>
      </c>
      <c r="N116" s="263">
        <v>220.86173290408578</v>
      </c>
      <c r="O116" s="262">
        <v>58.877672867603295</v>
      </c>
    </row>
    <row r="117" spans="2:15" ht="15" customHeight="1" x14ac:dyDescent="0.25">
      <c r="B117" s="43">
        <f t="shared" ref="B117:B132" si="51">B116+1</f>
        <v>140</v>
      </c>
      <c r="C117" s="250" t="s">
        <v>284</v>
      </c>
      <c r="D117" s="244" t="s">
        <v>301</v>
      </c>
      <c r="E117" s="262">
        <v>0</v>
      </c>
      <c r="F117" s="262">
        <v>0</v>
      </c>
      <c r="G117" s="262">
        <v>0</v>
      </c>
      <c r="H117" s="262">
        <v>0</v>
      </c>
      <c r="I117" s="263">
        <v>0</v>
      </c>
      <c r="J117" s="262">
        <v>0.26896181226769994</v>
      </c>
      <c r="K117" s="262">
        <v>0.13553864516370417</v>
      </c>
      <c r="L117" s="262">
        <v>8.4755290011187312E-2</v>
      </c>
      <c r="M117" s="262">
        <v>0.1736054187839855</v>
      </c>
      <c r="N117" s="263">
        <v>0.66286116622657687</v>
      </c>
      <c r="O117" s="262">
        <v>9.5250738589305828E-2</v>
      </c>
    </row>
    <row r="118" spans="2:15" ht="15" customHeight="1" x14ac:dyDescent="0.25">
      <c r="B118" s="43">
        <f t="shared" si="51"/>
        <v>141</v>
      </c>
      <c r="C118" s="115" t="s">
        <v>285</v>
      </c>
      <c r="D118" s="244" t="s">
        <v>301</v>
      </c>
      <c r="E118" s="262">
        <v>0</v>
      </c>
      <c r="F118" s="262">
        <v>0</v>
      </c>
      <c r="G118" s="262">
        <v>0</v>
      </c>
      <c r="H118" s="262">
        <v>0</v>
      </c>
      <c r="I118" s="263">
        <v>0</v>
      </c>
      <c r="J118" s="262">
        <v>-24.80674870133393</v>
      </c>
      <c r="K118" s="262">
        <v>-33.711475830909698</v>
      </c>
      <c r="L118" s="262">
        <v>-38.870585572883108</v>
      </c>
      <c r="M118" s="262">
        <v>-63.320179606421554</v>
      </c>
      <c r="N118" s="263">
        <v>-160.7089897115483</v>
      </c>
      <c r="O118" s="262">
        <v>-53.947504056836799</v>
      </c>
    </row>
    <row r="119" spans="2:15" ht="15" customHeight="1" x14ac:dyDescent="0.25">
      <c r="B119" s="43">
        <f t="shared" si="51"/>
        <v>142</v>
      </c>
      <c r="C119" s="115" t="s">
        <v>286</v>
      </c>
      <c r="D119" s="244" t="s">
        <v>301</v>
      </c>
      <c r="E119" s="262">
        <v>0</v>
      </c>
      <c r="F119" s="262">
        <v>0</v>
      </c>
      <c r="G119" s="262">
        <v>0</v>
      </c>
      <c r="H119" s="262">
        <v>0</v>
      </c>
      <c r="I119" s="263">
        <v>0</v>
      </c>
      <c r="J119" s="262">
        <v>1.1767690221185874</v>
      </c>
      <c r="K119" s="262">
        <v>0.77147893675359058</v>
      </c>
      <c r="L119" s="262">
        <v>1.0988787029436466</v>
      </c>
      <c r="M119" s="262">
        <v>0.42325914308287238</v>
      </c>
      <c r="N119" s="263">
        <v>3.4703858048986973</v>
      </c>
      <c r="O119" s="262">
        <v>1.9926670680000007</v>
      </c>
    </row>
    <row r="120" spans="2:15" ht="15" customHeight="1" x14ac:dyDescent="0.25">
      <c r="B120" s="43">
        <f t="shared" si="51"/>
        <v>143</v>
      </c>
      <c r="C120" s="251" t="s">
        <v>287</v>
      </c>
      <c r="D120" s="244" t="s">
        <v>301</v>
      </c>
      <c r="E120" s="262">
        <v>0</v>
      </c>
      <c r="F120" s="262">
        <v>0</v>
      </c>
      <c r="G120" s="262">
        <v>0</v>
      </c>
      <c r="H120" s="262">
        <v>0</v>
      </c>
      <c r="I120" s="263">
        <v>0</v>
      </c>
      <c r="J120" s="262">
        <v>0.38607959298453282</v>
      </c>
      <c r="K120" s="262">
        <v>0.41908733083427024</v>
      </c>
      <c r="L120" s="262">
        <v>0.37901101451362063</v>
      </c>
      <c r="M120" s="262">
        <v>0.6024660379904907</v>
      </c>
      <c r="N120" s="263">
        <v>1.7866439763229145</v>
      </c>
      <c r="O120" s="262">
        <v>0.37588053879924077</v>
      </c>
    </row>
    <row r="121" spans="2:15" ht="15" customHeight="1" x14ac:dyDescent="0.25">
      <c r="B121" s="43">
        <f t="shared" si="51"/>
        <v>144</v>
      </c>
      <c r="C121" s="115" t="s">
        <v>288</v>
      </c>
      <c r="D121" s="244" t="s">
        <v>301</v>
      </c>
      <c r="E121" s="262">
        <v>0</v>
      </c>
      <c r="F121" s="262">
        <v>0</v>
      </c>
      <c r="G121" s="262">
        <v>0</v>
      </c>
      <c r="H121" s="262">
        <v>0</v>
      </c>
      <c r="I121" s="263">
        <v>0</v>
      </c>
      <c r="J121" s="262">
        <v>-11.069298069792364</v>
      </c>
      <c r="K121" s="262">
        <v>-11.55776964872992</v>
      </c>
      <c r="L121" s="262">
        <v>-12.574836259320517</v>
      </c>
      <c r="M121" s="262">
        <v>-13.232085749785639</v>
      </c>
      <c r="N121" s="263">
        <v>-48.433989727628443</v>
      </c>
      <c r="O121" s="262">
        <v>-17.407609231082265</v>
      </c>
    </row>
    <row r="122" spans="2:15" ht="15" customHeight="1" x14ac:dyDescent="0.25">
      <c r="B122" s="43">
        <f t="shared" si="51"/>
        <v>145</v>
      </c>
      <c r="C122" s="115" t="s">
        <v>289</v>
      </c>
      <c r="D122" s="244" t="s">
        <v>301</v>
      </c>
      <c r="E122" s="262">
        <v>0</v>
      </c>
      <c r="F122" s="262">
        <v>0</v>
      </c>
      <c r="G122" s="262">
        <v>0</v>
      </c>
      <c r="H122" s="262">
        <v>0</v>
      </c>
      <c r="I122" s="263">
        <v>0</v>
      </c>
      <c r="J122" s="262">
        <v>-2.4197866481719794</v>
      </c>
      <c r="K122" s="262">
        <v>-1.9161196832078011</v>
      </c>
      <c r="L122" s="262">
        <v>-2.1220735780894642</v>
      </c>
      <c r="M122" s="262">
        <v>-2.1160300995565864</v>
      </c>
      <c r="N122" s="263">
        <v>-8.5740100090258302</v>
      </c>
      <c r="O122" s="262">
        <v>-2.5309169950879169</v>
      </c>
    </row>
    <row r="123" spans="2:15" ht="15" customHeight="1" x14ac:dyDescent="0.25">
      <c r="B123" s="43">
        <f t="shared" si="51"/>
        <v>146</v>
      </c>
      <c r="C123" s="115" t="s">
        <v>290</v>
      </c>
      <c r="D123" s="244" t="s">
        <v>301</v>
      </c>
      <c r="E123" s="262">
        <v>0</v>
      </c>
      <c r="F123" s="262">
        <v>0</v>
      </c>
      <c r="G123" s="262">
        <v>0</v>
      </c>
      <c r="H123" s="262">
        <v>0</v>
      </c>
      <c r="I123" s="263">
        <v>0</v>
      </c>
      <c r="J123" s="262">
        <v>-0.451716583967817</v>
      </c>
      <c r="K123" s="262">
        <v>-0.52843921024725149</v>
      </c>
      <c r="L123" s="262">
        <v>-0.71022715408861048</v>
      </c>
      <c r="M123" s="262">
        <v>-0.82188379340104856</v>
      </c>
      <c r="N123" s="263">
        <v>-2.5122667417047273</v>
      </c>
      <c r="O123" s="262">
        <v>-0.63096607733620869</v>
      </c>
    </row>
    <row r="124" spans="2:15" ht="15" customHeight="1" x14ac:dyDescent="0.25">
      <c r="B124" s="43">
        <f t="shared" si="51"/>
        <v>147</v>
      </c>
      <c r="C124" s="252" t="s">
        <v>291</v>
      </c>
      <c r="D124" s="245" t="s">
        <v>301</v>
      </c>
      <c r="E124" s="264">
        <v>0</v>
      </c>
      <c r="F124" s="264">
        <v>0</v>
      </c>
      <c r="G124" s="264">
        <v>0</v>
      </c>
      <c r="H124" s="264">
        <v>0</v>
      </c>
      <c r="I124" s="265">
        <v>0</v>
      </c>
      <c r="J124" s="264">
        <v>0.41735625257670056</v>
      </c>
      <c r="K124" s="264">
        <v>0.14308597093555125</v>
      </c>
      <c r="L124" s="264">
        <v>8.0960454443555013E-2</v>
      </c>
      <c r="M124" s="264">
        <v>0.10160606762883184</v>
      </c>
      <c r="N124" s="265">
        <v>0.7430087455846387</v>
      </c>
      <c r="O124" s="264">
        <v>0.39048395021184001</v>
      </c>
    </row>
    <row r="125" spans="2:15" ht="15" customHeight="1" x14ac:dyDescent="0.25">
      <c r="B125" s="43">
        <f t="shared" si="51"/>
        <v>148</v>
      </c>
      <c r="C125" s="253" t="s">
        <v>292</v>
      </c>
      <c r="D125" s="246" t="s">
        <v>301</v>
      </c>
      <c r="E125" s="266">
        <v>0</v>
      </c>
      <c r="F125" s="266">
        <v>0</v>
      </c>
      <c r="G125" s="266">
        <v>0</v>
      </c>
      <c r="H125" s="266">
        <v>0</v>
      </c>
      <c r="I125" s="261">
        <v>0</v>
      </c>
      <c r="J125" s="266">
        <v>7.6877709650973927</v>
      </c>
      <c r="K125" s="266">
        <v>4.4688842957950961</v>
      </c>
      <c r="L125" s="266">
        <v>4.5078338936237374</v>
      </c>
      <c r="M125" s="266">
        <v>-9.3691127473049107</v>
      </c>
      <c r="N125" s="261">
        <v>7.295376407211319</v>
      </c>
      <c r="O125" s="266">
        <v>-12.785041197139508</v>
      </c>
    </row>
    <row r="126" spans="2:15" ht="15" customHeight="1" x14ac:dyDescent="0.25">
      <c r="B126" s="43">
        <f t="shared" si="51"/>
        <v>149</v>
      </c>
      <c r="C126" s="254" t="s">
        <v>293</v>
      </c>
      <c r="D126" s="295" t="s">
        <v>302</v>
      </c>
      <c r="E126" s="296">
        <v>0</v>
      </c>
      <c r="F126" s="296">
        <v>0</v>
      </c>
      <c r="G126" s="296">
        <v>0</v>
      </c>
      <c r="H126" s="296">
        <v>0</v>
      </c>
      <c r="I126" s="297">
        <v>0</v>
      </c>
      <c r="J126" s="296">
        <v>1242.4174186989096</v>
      </c>
      <c r="K126" s="296">
        <v>730.90641450800342</v>
      </c>
      <c r="L126" s="296">
        <v>433.07718388603956</v>
      </c>
      <c r="M126" s="296">
        <v>-752.28726281982006</v>
      </c>
      <c r="N126" s="297">
        <v>207.46167689165088</v>
      </c>
      <c r="O126" s="296">
        <v>-982.90122366097842</v>
      </c>
    </row>
    <row r="127" spans="2:15" ht="15" customHeight="1" x14ac:dyDescent="0.25">
      <c r="C127" s="255" t="s">
        <v>305</v>
      </c>
      <c r="D127" s="269" t="s">
        <v>303</v>
      </c>
      <c r="E127" s="270">
        <f>E126/2204.62</f>
        <v>0</v>
      </c>
      <c r="F127" s="270">
        <f t="shared" ref="F127" si="52">F126/2204.62</f>
        <v>0</v>
      </c>
      <c r="G127" s="270">
        <f t="shared" ref="G127" si="53">G126/2204.62</f>
        <v>0</v>
      </c>
      <c r="H127" s="270">
        <f t="shared" ref="H127" si="54">H126/2204.62</f>
        <v>0</v>
      </c>
      <c r="I127" s="271">
        <f t="shared" ref="I127" si="55">I126/2204.62</f>
        <v>0</v>
      </c>
      <c r="J127" s="270">
        <f t="shared" ref="J127" si="56">J126/2204.62</f>
        <v>0.5635517316811558</v>
      </c>
      <c r="K127" s="270">
        <f t="shared" ref="K127" si="57">K126/2204.62</f>
        <v>0.33153396708185695</v>
      </c>
      <c r="L127" s="270">
        <f t="shared" ref="L127" si="58">L126/2204.62</f>
        <v>0.19644073984906224</v>
      </c>
      <c r="M127" s="270">
        <f t="shared" ref="M127" si="59">M126/2204.62</f>
        <v>-0.34123216827381592</v>
      </c>
      <c r="N127" s="271">
        <f t="shared" ref="N127" si="60">N126/2204.62</f>
        <v>9.4103145617680545E-2</v>
      </c>
      <c r="O127" s="270">
        <f t="shared" ref="O127" si="61">O126/2204.62</f>
        <v>-0.44583702572823364</v>
      </c>
    </row>
    <row r="128" spans="2:15" ht="15" customHeight="1" x14ac:dyDescent="0.25">
      <c r="B128" s="43">
        <f>B126+1</f>
        <v>150</v>
      </c>
      <c r="C128" s="115" t="s">
        <v>337</v>
      </c>
      <c r="D128" s="244" t="s">
        <v>301</v>
      </c>
      <c r="E128" s="262">
        <v>0</v>
      </c>
      <c r="F128" s="262">
        <v>0</v>
      </c>
      <c r="G128" s="262">
        <v>0</v>
      </c>
      <c r="H128" s="262">
        <v>0</v>
      </c>
      <c r="I128" s="263">
        <v>0</v>
      </c>
      <c r="J128" s="262">
        <v>5.2273293559590748</v>
      </c>
      <c r="K128" s="262">
        <v>17.303480486343712</v>
      </c>
      <c r="L128" s="262">
        <v>21.070826682645393</v>
      </c>
      <c r="M128" s="262">
        <v>25.355217733337444</v>
      </c>
      <c r="N128" s="263">
        <v>68.956854258285617</v>
      </c>
      <c r="O128" s="262">
        <v>17.17171867118245</v>
      </c>
    </row>
    <row r="129" spans="2:15" ht="15" customHeight="1" x14ac:dyDescent="0.25">
      <c r="B129" s="43">
        <f t="shared" si="51"/>
        <v>151</v>
      </c>
      <c r="C129" s="115" t="s">
        <v>294</v>
      </c>
      <c r="D129" s="244" t="s">
        <v>301</v>
      </c>
      <c r="E129" s="262">
        <v>0</v>
      </c>
      <c r="F129" s="262">
        <v>0</v>
      </c>
      <c r="G129" s="262">
        <v>0</v>
      </c>
      <c r="H129" s="262">
        <v>0</v>
      </c>
      <c r="I129" s="263">
        <v>0</v>
      </c>
      <c r="J129" s="262">
        <v>12.915100321056467</v>
      </c>
      <c r="K129" s="262">
        <v>21.772364782138808</v>
      </c>
      <c r="L129" s="262">
        <v>25.578660576269129</v>
      </c>
      <c r="M129" s="262">
        <v>15.986104986032533</v>
      </c>
      <c r="N129" s="263">
        <v>76.252230665496938</v>
      </c>
      <c r="O129" s="262">
        <v>4.3866774740429424</v>
      </c>
    </row>
    <row r="130" spans="2:15" ht="15" customHeight="1" x14ac:dyDescent="0.25">
      <c r="B130" s="43">
        <f t="shared" si="51"/>
        <v>152</v>
      </c>
      <c r="C130" s="255" t="s">
        <v>295</v>
      </c>
      <c r="D130" s="289" t="s">
        <v>302</v>
      </c>
      <c r="E130" s="290">
        <v>0</v>
      </c>
      <c r="F130" s="290">
        <v>0</v>
      </c>
      <c r="G130" s="290">
        <v>0</v>
      </c>
      <c r="H130" s="290">
        <v>0</v>
      </c>
      <c r="I130" s="291">
        <v>0</v>
      </c>
      <c r="J130" s="290">
        <v>2087.2039081254234</v>
      </c>
      <c r="K130" s="290">
        <v>3560.9695899370095</v>
      </c>
      <c r="L130" s="290">
        <v>2457.3962908474737</v>
      </c>
      <c r="M130" s="290">
        <v>1283.594667654319</v>
      </c>
      <c r="N130" s="291">
        <v>2168.4166460493821</v>
      </c>
      <c r="O130" s="290">
        <v>337.24339175438411</v>
      </c>
    </row>
    <row r="131" spans="2:15" ht="15" customHeight="1" x14ac:dyDescent="0.25">
      <c r="B131" s="43">
        <f t="shared" si="51"/>
        <v>153</v>
      </c>
      <c r="C131" s="115" t="s">
        <v>290</v>
      </c>
      <c r="D131" s="244" t="s">
        <v>301</v>
      </c>
      <c r="E131" s="262">
        <v>0</v>
      </c>
      <c r="F131" s="262">
        <v>0</v>
      </c>
      <c r="G131" s="262">
        <v>0</v>
      </c>
      <c r="H131" s="262">
        <v>0</v>
      </c>
      <c r="I131" s="263">
        <v>0</v>
      </c>
      <c r="J131" s="262">
        <v>0.451716583967817</v>
      </c>
      <c r="K131" s="262">
        <v>0.52843921024725149</v>
      </c>
      <c r="L131" s="262">
        <v>0.71022715408861048</v>
      </c>
      <c r="M131" s="262">
        <v>0.82188379340104856</v>
      </c>
      <c r="N131" s="263">
        <v>2.5122667417047273</v>
      </c>
      <c r="O131" s="262">
        <v>0.63096607733620869</v>
      </c>
    </row>
    <row r="132" spans="2:15" ht="15" customHeight="1" x14ac:dyDescent="0.25">
      <c r="B132" s="43">
        <f t="shared" si="51"/>
        <v>154</v>
      </c>
      <c r="C132" s="252" t="s">
        <v>289</v>
      </c>
      <c r="D132" s="245" t="s">
        <v>301</v>
      </c>
      <c r="E132" s="264">
        <v>0</v>
      </c>
      <c r="F132" s="264">
        <v>0</v>
      </c>
      <c r="G132" s="264">
        <v>0</v>
      </c>
      <c r="H132" s="264">
        <v>0</v>
      </c>
      <c r="I132" s="265">
        <v>0</v>
      </c>
      <c r="J132" s="264">
        <v>2.4197866481719794</v>
      </c>
      <c r="K132" s="264">
        <v>1.9161196832078011</v>
      </c>
      <c r="L132" s="264">
        <v>2.1220735780894642</v>
      </c>
      <c r="M132" s="264">
        <v>2.1160300995565864</v>
      </c>
      <c r="N132" s="265">
        <v>8.5740100090258302</v>
      </c>
      <c r="O132" s="264">
        <v>2.5309169950879169</v>
      </c>
    </row>
    <row r="133" spans="2:15" ht="12" customHeight="1" x14ac:dyDescent="0.25">
      <c r="C133" s="304" t="s">
        <v>338</v>
      </c>
    </row>
    <row r="135" spans="2:15" ht="20.100000000000001" customHeight="1" x14ac:dyDescent="0.25">
      <c r="C135" s="292" t="s">
        <v>304</v>
      </c>
      <c r="D135" s="293"/>
      <c r="E135" s="294" t="str">
        <f t="shared" ref="E135:O135" si="62">E$5</f>
        <v>1Q24</v>
      </c>
      <c r="F135" s="294" t="str">
        <f t="shared" si="62"/>
        <v>2Q24</v>
      </c>
      <c r="G135" s="294" t="str">
        <f t="shared" si="62"/>
        <v>3Q24</v>
      </c>
      <c r="H135" s="294" t="str">
        <f t="shared" si="62"/>
        <v>4Q24</v>
      </c>
      <c r="I135" s="294">
        <f t="shared" si="62"/>
        <v>2024</v>
      </c>
      <c r="J135" s="294" t="str">
        <f t="shared" si="62"/>
        <v>1Q25</v>
      </c>
      <c r="K135" s="294" t="str">
        <f t="shared" si="62"/>
        <v>2Q25</v>
      </c>
      <c r="L135" s="294" t="str">
        <f t="shared" si="62"/>
        <v>3Q25</v>
      </c>
      <c r="M135" s="294" t="str">
        <f t="shared" si="62"/>
        <v>4Q25</v>
      </c>
      <c r="N135" s="294">
        <f t="shared" si="62"/>
        <v>2025</v>
      </c>
      <c r="O135" s="294" t="str">
        <f t="shared" si="62"/>
        <v>1Q26</v>
      </c>
    </row>
    <row r="136" spans="2:15" ht="15" customHeight="1" x14ac:dyDescent="0.25">
      <c r="B136" s="43">
        <v>219</v>
      </c>
      <c r="C136" s="115" t="s">
        <v>283</v>
      </c>
      <c r="D136" s="242" t="s">
        <v>300</v>
      </c>
      <c r="E136" s="260" t="s">
        <v>27</v>
      </c>
      <c r="F136" s="260" t="s">
        <v>27</v>
      </c>
      <c r="G136" s="260" t="s">
        <v>27</v>
      </c>
      <c r="H136" s="260" t="s">
        <v>27</v>
      </c>
      <c r="I136" s="261" t="s">
        <v>27</v>
      </c>
      <c r="J136" s="260" t="s">
        <v>27</v>
      </c>
      <c r="K136" s="260" t="s">
        <v>27</v>
      </c>
      <c r="L136" s="260" t="s">
        <v>27</v>
      </c>
      <c r="M136" s="260" t="s">
        <v>27</v>
      </c>
      <c r="N136" s="261" t="s">
        <v>27</v>
      </c>
      <c r="O136" s="260" t="s">
        <v>27</v>
      </c>
    </row>
    <row r="137" spans="2:15" ht="15" customHeight="1" x14ac:dyDescent="0.25">
      <c r="B137" s="43">
        <f>B136+1</f>
        <v>220</v>
      </c>
      <c r="C137" s="249" t="s">
        <v>62</v>
      </c>
      <c r="D137" s="243" t="s">
        <v>301</v>
      </c>
      <c r="E137" s="262">
        <v>-0.74088007960385027</v>
      </c>
      <c r="F137" s="262">
        <v>2.1646123099999945</v>
      </c>
      <c r="G137" s="262">
        <v>3.3581747300000258</v>
      </c>
      <c r="H137" s="262">
        <v>-0.17238448999999556</v>
      </c>
      <c r="I137" s="263">
        <v>4.6095224703961746</v>
      </c>
      <c r="J137" s="262">
        <v>-0.84807295999999788</v>
      </c>
      <c r="K137" s="262">
        <v>-1.5571151329000035</v>
      </c>
      <c r="L137" s="262">
        <v>-11.551068270000016</v>
      </c>
      <c r="M137" s="262">
        <v>-1.0396540824999967</v>
      </c>
      <c r="N137" s="263">
        <v>-14.995910445400014</v>
      </c>
      <c r="O137" s="262">
        <v>-17.050715760000003</v>
      </c>
    </row>
    <row r="138" spans="2:15" ht="15" customHeight="1" x14ac:dyDescent="0.25">
      <c r="B138" s="43">
        <f t="shared" ref="B138:B154" si="63">B137+1</f>
        <v>221</v>
      </c>
      <c r="C138" s="250" t="s">
        <v>284</v>
      </c>
      <c r="D138" s="244" t="s">
        <v>301</v>
      </c>
      <c r="E138" s="262" t="s">
        <v>27</v>
      </c>
      <c r="F138" s="262" t="s">
        <v>27</v>
      </c>
      <c r="G138" s="262" t="s">
        <v>27</v>
      </c>
      <c r="H138" s="262" t="s">
        <v>27</v>
      </c>
      <c r="I138" s="263" t="s">
        <v>27</v>
      </c>
      <c r="J138" s="262" t="s">
        <v>27</v>
      </c>
      <c r="K138" s="262" t="s">
        <v>27</v>
      </c>
      <c r="L138" s="262" t="s">
        <v>27</v>
      </c>
      <c r="M138" s="262" t="s">
        <v>27</v>
      </c>
      <c r="N138" s="263" t="s">
        <v>27</v>
      </c>
      <c r="O138" s="262" t="s">
        <v>27</v>
      </c>
    </row>
    <row r="139" spans="2:15" ht="15" customHeight="1" x14ac:dyDescent="0.25">
      <c r="B139" s="43">
        <f t="shared" si="63"/>
        <v>222</v>
      </c>
      <c r="C139" s="115" t="s">
        <v>285</v>
      </c>
      <c r="D139" s="244" t="s">
        <v>301</v>
      </c>
      <c r="E139" s="262">
        <v>-1.3726317511870292</v>
      </c>
      <c r="F139" s="262">
        <v>-2.3055624435482329</v>
      </c>
      <c r="G139" s="262">
        <v>-23.868943563392751</v>
      </c>
      <c r="H139" s="262">
        <v>-5.1763447492021868</v>
      </c>
      <c r="I139" s="263">
        <v>-32.723482507330203</v>
      </c>
      <c r="J139" s="262">
        <v>-4.9148223901618735</v>
      </c>
      <c r="K139" s="262">
        <v>-6.5742783778656246</v>
      </c>
      <c r="L139" s="262">
        <v>-40.229426891920269</v>
      </c>
      <c r="M139" s="262">
        <v>-12.046494576661281</v>
      </c>
      <c r="N139" s="263">
        <v>-63.765022236609049</v>
      </c>
      <c r="O139" s="262">
        <v>-32.470418650898111</v>
      </c>
    </row>
    <row r="140" spans="2:15" ht="15" customHeight="1" x14ac:dyDescent="0.25">
      <c r="B140" s="43">
        <f t="shared" si="63"/>
        <v>223</v>
      </c>
      <c r="C140" s="115" t="s">
        <v>286</v>
      </c>
      <c r="D140" s="244" t="s">
        <v>301</v>
      </c>
      <c r="E140" s="262" t="s">
        <v>27</v>
      </c>
      <c r="F140" s="262" t="s">
        <v>27</v>
      </c>
      <c r="G140" s="262" t="s">
        <v>27</v>
      </c>
      <c r="H140" s="262" t="s">
        <v>27</v>
      </c>
      <c r="I140" s="263" t="s">
        <v>27</v>
      </c>
      <c r="J140" s="262" t="s">
        <v>27</v>
      </c>
      <c r="K140" s="262" t="s">
        <v>27</v>
      </c>
      <c r="L140" s="262" t="s">
        <v>27</v>
      </c>
      <c r="M140" s="262" t="s">
        <v>27</v>
      </c>
      <c r="N140" s="263" t="s">
        <v>27</v>
      </c>
      <c r="O140" s="262" t="s">
        <v>27</v>
      </c>
    </row>
    <row r="141" spans="2:15" ht="15" customHeight="1" x14ac:dyDescent="0.25">
      <c r="B141" s="43">
        <f t="shared" si="63"/>
        <v>224</v>
      </c>
      <c r="C141" s="251" t="s">
        <v>287</v>
      </c>
      <c r="D141" s="244" t="s">
        <v>301</v>
      </c>
      <c r="E141" s="262" t="s">
        <v>27</v>
      </c>
      <c r="F141" s="262" t="s">
        <v>27</v>
      </c>
      <c r="G141" s="262" t="s">
        <v>27</v>
      </c>
      <c r="H141" s="262" t="s">
        <v>27</v>
      </c>
      <c r="I141" s="263" t="s">
        <v>27</v>
      </c>
      <c r="J141" s="262" t="s">
        <v>27</v>
      </c>
      <c r="K141" s="262" t="s">
        <v>27</v>
      </c>
      <c r="L141" s="262" t="s">
        <v>27</v>
      </c>
      <c r="M141" s="262" t="s">
        <v>27</v>
      </c>
      <c r="N141" s="263" t="s">
        <v>27</v>
      </c>
      <c r="O141" s="262" t="s">
        <v>27</v>
      </c>
    </row>
    <row r="142" spans="2:15" ht="15" customHeight="1" x14ac:dyDescent="0.25">
      <c r="B142" s="43">
        <f t="shared" si="63"/>
        <v>225</v>
      </c>
      <c r="C142" s="115" t="s">
        <v>288</v>
      </c>
      <c r="D142" s="244" t="s">
        <v>301</v>
      </c>
      <c r="E142" s="262">
        <v>0</v>
      </c>
      <c r="F142" s="262">
        <v>0</v>
      </c>
      <c r="G142" s="262">
        <v>0</v>
      </c>
      <c r="H142" s="262">
        <v>0</v>
      </c>
      <c r="I142" s="263">
        <v>0</v>
      </c>
      <c r="J142" s="262">
        <v>0</v>
      </c>
      <c r="K142" s="262">
        <v>0</v>
      </c>
      <c r="L142" s="262">
        <v>0</v>
      </c>
      <c r="M142" s="262">
        <v>0</v>
      </c>
      <c r="N142" s="263">
        <v>0</v>
      </c>
      <c r="O142" s="262">
        <v>0</v>
      </c>
    </row>
    <row r="143" spans="2:15" ht="15" customHeight="1" x14ac:dyDescent="0.25">
      <c r="B143" s="43">
        <f t="shared" si="63"/>
        <v>226</v>
      </c>
      <c r="C143" s="115" t="s">
        <v>289</v>
      </c>
      <c r="D143" s="244" t="s">
        <v>301</v>
      </c>
      <c r="E143" s="262" t="s">
        <v>27</v>
      </c>
      <c r="F143" s="262" t="s">
        <v>27</v>
      </c>
      <c r="G143" s="262" t="s">
        <v>27</v>
      </c>
      <c r="H143" s="262" t="s">
        <v>27</v>
      </c>
      <c r="I143" s="263" t="s">
        <v>27</v>
      </c>
      <c r="J143" s="262" t="s">
        <v>27</v>
      </c>
      <c r="K143" s="262" t="s">
        <v>27</v>
      </c>
      <c r="L143" s="262" t="s">
        <v>27</v>
      </c>
      <c r="M143" s="262" t="s">
        <v>27</v>
      </c>
      <c r="N143" s="263" t="s">
        <v>27</v>
      </c>
      <c r="O143" s="262" t="s">
        <v>27</v>
      </c>
    </row>
    <row r="144" spans="2:15" ht="15" customHeight="1" x14ac:dyDescent="0.25">
      <c r="B144" s="43">
        <f t="shared" si="63"/>
        <v>227</v>
      </c>
      <c r="C144" s="115" t="s">
        <v>290</v>
      </c>
      <c r="D144" s="244" t="s">
        <v>301</v>
      </c>
      <c r="E144" s="262" t="s">
        <v>27</v>
      </c>
      <c r="F144" s="262" t="s">
        <v>27</v>
      </c>
      <c r="G144" s="262" t="s">
        <v>27</v>
      </c>
      <c r="H144" s="262" t="s">
        <v>27</v>
      </c>
      <c r="I144" s="263" t="s">
        <v>27</v>
      </c>
      <c r="J144" s="262" t="s">
        <v>27</v>
      </c>
      <c r="K144" s="262" t="s">
        <v>27</v>
      </c>
      <c r="L144" s="262" t="s">
        <v>27</v>
      </c>
      <c r="M144" s="262" t="s">
        <v>27</v>
      </c>
      <c r="N144" s="263" t="s">
        <v>27</v>
      </c>
      <c r="O144" s="262" t="s">
        <v>27</v>
      </c>
    </row>
    <row r="145" spans="2:15" ht="15" customHeight="1" x14ac:dyDescent="0.25">
      <c r="B145" s="43">
        <f t="shared" si="63"/>
        <v>228</v>
      </c>
      <c r="C145" s="252" t="s">
        <v>291</v>
      </c>
      <c r="D145" s="245" t="s">
        <v>301</v>
      </c>
      <c r="E145" s="264" t="s">
        <v>27</v>
      </c>
      <c r="F145" s="264" t="s">
        <v>27</v>
      </c>
      <c r="G145" s="264" t="s">
        <v>27</v>
      </c>
      <c r="H145" s="264" t="s">
        <v>27</v>
      </c>
      <c r="I145" s="265" t="s">
        <v>27</v>
      </c>
      <c r="J145" s="264" t="s">
        <v>27</v>
      </c>
      <c r="K145" s="264" t="s">
        <v>27</v>
      </c>
      <c r="L145" s="264" t="s">
        <v>27</v>
      </c>
      <c r="M145" s="264" t="s">
        <v>27</v>
      </c>
      <c r="N145" s="265" t="s">
        <v>27</v>
      </c>
      <c r="O145" s="264" t="s">
        <v>27</v>
      </c>
    </row>
    <row r="146" spans="2:15" ht="15" customHeight="1" x14ac:dyDescent="0.25">
      <c r="B146" s="43">
        <f t="shared" si="63"/>
        <v>229</v>
      </c>
      <c r="C146" s="253" t="s">
        <v>292</v>
      </c>
      <c r="D146" s="246" t="s">
        <v>301</v>
      </c>
      <c r="E146" s="266">
        <v>-2.1135118307908796</v>
      </c>
      <c r="F146" s="266">
        <v>-0.14095013354823838</v>
      </c>
      <c r="G146" s="266">
        <v>-20.510768833392724</v>
      </c>
      <c r="H146" s="266">
        <v>-5.3487292392021821</v>
      </c>
      <c r="I146" s="261">
        <v>-28.113960036934028</v>
      </c>
      <c r="J146" s="266">
        <v>-5.7628953501618714</v>
      </c>
      <c r="K146" s="266">
        <v>-8.1313935107656281</v>
      </c>
      <c r="L146" s="266">
        <v>-51.780495161920285</v>
      </c>
      <c r="M146" s="266">
        <v>-13.086148659161278</v>
      </c>
      <c r="N146" s="261">
        <v>-78.76093268200907</v>
      </c>
      <c r="O146" s="266">
        <v>-49.521134410898114</v>
      </c>
    </row>
    <row r="147" spans="2:15" ht="15" customHeight="1" x14ac:dyDescent="0.25">
      <c r="B147" s="43">
        <f t="shared" si="63"/>
        <v>230</v>
      </c>
      <c r="C147" s="254" t="s">
        <v>293</v>
      </c>
      <c r="D147" s="247" t="s">
        <v>302</v>
      </c>
      <c r="E147" s="267">
        <v>0</v>
      </c>
      <c r="F147" s="267">
        <v>0</v>
      </c>
      <c r="G147" s="267">
        <v>0</v>
      </c>
      <c r="H147" s="267">
        <v>0</v>
      </c>
      <c r="I147" s="268">
        <v>0</v>
      </c>
      <c r="J147" s="267">
        <v>0</v>
      </c>
      <c r="K147" s="267">
        <v>0</v>
      </c>
      <c r="L147" s="267">
        <v>0</v>
      </c>
      <c r="M147" s="267">
        <v>0</v>
      </c>
      <c r="N147" s="268">
        <v>0</v>
      </c>
      <c r="O147" s="267">
        <v>0</v>
      </c>
    </row>
    <row r="148" spans="2:15" ht="15" customHeight="1" x14ac:dyDescent="0.25">
      <c r="C148" s="255" t="s">
        <v>305</v>
      </c>
      <c r="D148" s="246" t="s">
        <v>303</v>
      </c>
      <c r="E148" s="274">
        <f>E147/2204.62</f>
        <v>0</v>
      </c>
      <c r="F148" s="274">
        <f t="shared" ref="F148" si="64">F147/2204.62</f>
        <v>0</v>
      </c>
      <c r="G148" s="274">
        <f t="shared" ref="G148" si="65">G147/2204.62</f>
        <v>0</v>
      </c>
      <c r="H148" s="274">
        <f t="shared" ref="H148" si="66">H147/2204.62</f>
        <v>0</v>
      </c>
      <c r="I148" s="275">
        <f t="shared" ref="I148" si="67">I147/2204.62</f>
        <v>0</v>
      </c>
      <c r="J148" s="274">
        <f t="shared" ref="J148" si="68">J147/2204.62</f>
        <v>0</v>
      </c>
      <c r="K148" s="274">
        <f t="shared" ref="K148" si="69">K147/2204.62</f>
        <v>0</v>
      </c>
      <c r="L148" s="274">
        <f t="shared" ref="L148" si="70">L147/2204.62</f>
        <v>0</v>
      </c>
      <c r="M148" s="274">
        <f t="shared" ref="M148" si="71">M147/2204.62</f>
        <v>0</v>
      </c>
      <c r="N148" s="275">
        <f t="shared" ref="N148" si="72">N147/2204.62</f>
        <v>0</v>
      </c>
      <c r="O148" s="274">
        <f t="shared" ref="O148" si="73">O147/2204.62</f>
        <v>0</v>
      </c>
    </row>
    <row r="149" spans="2:15" ht="15" customHeight="1" x14ac:dyDescent="0.25">
      <c r="B149" s="43">
        <f>B147+1</f>
        <v>231</v>
      </c>
      <c r="C149" s="115" t="s">
        <v>337</v>
      </c>
      <c r="D149" s="244" t="s">
        <v>301</v>
      </c>
      <c r="E149" s="262">
        <v>14.612033330135494</v>
      </c>
      <c r="F149" s="262">
        <v>10.228692915602993</v>
      </c>
      <c r="G149" s="262">
        <v>8.099700639094765</v>
      </c>
      <c r="H149" s="262">
        <v>10.09403318742082</v>
      </c>
      <c r="I149" s="263">
        <v>43.03446007225407</v>
      </c>
      <c r="J149" s="262">
        <v>0.34539175659906407</v>
      </c>
      <c r="K149" s="262">
        <v>-0.30539999970798259</v>
      </c>
      <c r="L149" s="262">
        <v>0.2525133959821364</v>
      </c>
      <c r="M149" s="262">
        <v>0.22510766000001681</v>
      </c>
      <c r="N149" s="263">
        <v>0.51761281287323468</v>
      </c>
      <c r="O149" s="262">
        <v>-0.23318387866884294</v>
      </c>
    </row>
    <row r="150" spans="2:15" ht="15" customHeight="1" x14ac:dyDescent="0.25">
      <c r="B150" s="43">
        <f t="shared" si="63"/>
        <v>232</v>
      </c>
      <c r="C150" s="115" t="s">
        <v>294</v>
      </c>
      <c r="D150" s="244" t="s">
        <v>301</v>
      </c>
      <c r="E150" s="262">
        <v>12.498521499344616</v>
      </c>
      <c r="F150" s="262">
        <v>10.087742782054754</v>
      </c>
      <c r="G150" s="262">
        <v>-12.411068194297959</v>
      </c>
      <c r="H150" s="262">
        <v>4.7453039482186377</v>
      </c>
      <c r="I150" s="263">
        <v>14.920500035320043</v>
      </c>
      <c r="J150" s="262">
        <v>-5.4175035935628078</v>
      </c>
      <c r="K150" s="262">
        <v>-8.4367935104736098</v>
      </c>
      <c r="L150" s="262">
        <v>-51.527981765938151</v>
      </c>
      <c r="M150" s="262">
        <v>-12.861040999161261</v>
      </c>
      <c r="N150" s="263">
        <v>-78.243319869135831</v>
      </c>
      <c r="O150" s="262">
        <v>-49.754318289566953</v>
      </c>
    </row>
    <row r="151" spans="2:15" ht="15" customHeight="1" x14ac:dyDescent="0.25">
      <c r="B151" s="43">
        <f t="shared" si="63"/>
        <v>233</v>
      </c>
      <c r="C151" s="255" t="s">
        <v>295</v>
      </c>
      <c r="D151" s="289" t="s">
        <v>302</v>
      </c>
      <c r="E151" s="290">
        <v>0</v>
      </c>
      <c r="F151" s="290">
        <v>0</v>
      </c>
      <c r="G151" s="290">
        <v>0</v>
      </c>
      <c r="H151" s="290">
        <v>0</v>
      </c>
      <c r="I151" s="291">
        <v>0</v>
      </c>
      <c r="J151" s="290">
        <v>0</v>
      </c>
      <c r="K151" s="290">
        <v>0</v>
      </c>
      <c r="L151" s="290">
        <v>0</v>
      </c>
      <c r="M151" s="290">
        <v>0</v>
      </c>
      <c r="N151" s="291">
        <v>0</v>
      </c>
      <c r="O151" s="290">
        <v>0</v>
      </c>
    </row>
    <row r="152" spans="2:15" ht="15" customHeight="1" x14ac:dyDescent="0.25">
      <c r="B152" s="43">
        <f t="shared" si="63"/>
        <v>234</v>
      </c>
      <c r="C152" s="115" t="s">
        <v>290</v>
      </c>
      <c r="D152" s="244" t="s">
        <v>301</v>
      </c>
      <c r="E152" s="262" t="s">
        <v>27</v>
      </c>
      <c r="F152" s="262" t="s">
        <v>27</v>
      </c>
      <c r="G152" s="262" t="s">
        <v>27</v>
      </c>
      <c r="H152" s="262" t="s">
        <v>27</v>
      </c>
      <c r="I152" s="263" t="s">
        <v>27</v>
      </c>
      <c r="J152" s="262" t="s">
        <v>27</v>
      </c>
      <c r="K152" s="262" t="s">
        <v>27</v>
      </c>
      <c r="L152" s="262" t="s">
        <v>27</v>
      </c>
      <c r="M152" s="262" t="s">
        <v>27</v>
      </c>
      <c r="N152" s="263" t="s">
        <v>27</v>
      </c>
      <c r="O152" s="262" t="s">
        <v>27</v>
      </c>
    </row>
    <row r="153" spans="2:15" ht="15" customHeight="1" x14ac:dyDescent="0.25">
      <c r="B153" s="43">
        <f t="shared" si="63"/>
        <v>235</v>
      </c>
      <c r="C153" s="115" t="s">
        <v>289</v>
      </c>
      <c r="D153" s="244" t="s">
        <v>301</v>
      </c>
      <c r="E153" s="262" t="s">
        <v>27</v>
      </c>
      <c r="F153" s="262" t="s">
        <v>27</v>
      </c>
      <c r="G153" s="262" t="s">
        <v>27</v>
      </c>
      <c r="H153" s="262" t="s">
        <v>27</v>
      </c>
      <c r="I153" s="263" t="s">
        <v>27</v>
      </c>
      <c r="J153" s="262" t="s">
        <v>27</v>
      </c>
      <c r="K153" s="262" t="s">
        <v>27</v>
      </c>
      <c r="L153" s="262" t="s">
        <v>27</v>
      </c>
      <c r="M153" s="262" t="s">
        <v>27</v>
      </c>
      <c r="N153" s="263" t="s">
        <v>27</v>
      </c>
      <c r="O153" s="262" t="s">
        <v>27</v>
      </c>
    </row>
    <row r="154" spans="2:15" ht="15" customHeight="1" x14ac:dyDescent="0.25">
      <c r="B154" s="43">
        <f t="shared" si="63"/>
        <v>236</v>
      </c>
      <c r="C154" s="252" t="s">
        <v>296</v>
      </c>
      <c r="D154" s="245" t="s">
        <v>301</v>
      </c>
      <c r="E154" s="264">
        <v>11.588620752520724</v>
      </c>
      <c r="F154" s="264">
        <v>11.29683798293658</v>
      </c>
      <c r="G154" s="264">
        <v>10.348283214414231</v>
      </c>
      <c r="H154" s="264">
        <v>11.828414646453297</v>
      </c>
      <c r="I154" s="265">
        <v>45.062156596324833</v>
      </c>
      <c r="J154" s="264">
        <v>9.9934188926575338</v>
      </c>
      <c r="K154" s="264">
        <v>10.264537126179132</v>
      </c>
      <c r="L154" s="264">
        <v>10.96101163383903</v>
      </c>
      <c r="M154" s="264">
        <v>13.232626601447073</v>
      </c>
      <c r="N154" s="265">
        <v>44.451594254122767</v>
      </c>
      <c r="O154" s="264">
        <v>13.030818579042041</v>
      </c>
    </row>
    <row r="155" spans="2:15" ht="12" customHeight="1" x14ac:dyDescent="0.25">
      <c r="C155" s="304" t="s">
        <v>338</v>
      </c>
    </row>
  </sheetData>
  <pageMargins left="0.511811024" right="0.511811024" top="0.78740157499999996" bottom="0.78740157499999996" header="0.31496062000000002" footer="0.31496062000000002"/>
  <pageSetup paperSize="9" orientation="portrait" r:id="rId1"/>
  <ignoredErrors>
    <ignoredError sqref="E18:O18 E43:O43 E64:O64 E85:O85 E106:O106 E127:O127 E148:O14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AI34"/>
  <sheetViews>
    <sheetView showGridLines="0" zoomScale="85" zoomScaleNormal="85" workbookViewId="0"/>
  </sheetViews>
  <sheetFormatPr defaultColWidth="8.7109375" defaultRowHeight="15" customHeight="1" x14ac:dyDescent="0.2"/>
  <cols>
    <col min="1" max="1" width="1.42578125" style="97" customWidth="1"/>
    <col min="2" max="2" width="5.7109375" style="116" customWidth="1"/>
    <col min="3" max="3" width="28.7109375" style="97" customWidth="1"/>
    <col min="4" max="4" width="7.7109375" style="114" customWidth="1"/>
    <col min="5" max="35" width="9.7109375" style="97" customWidth="1"/>
    <col min="36" max="16384" width="8.7109375" style="97"/>
  </cols>
  <sheetData>
    <row r="1" spans="1:35" s="14" customFormat="1" ht="15" customHeight="1" x14ac:dyDescent="0.25">
      <c r="B1" s="94"/>
      <c r="D1" s="101"/>
    </row>
    <row r="2" spans="1:35" s="14" customFormat="1" ht="15" customHeight="1" x14ac:dyDescent="0.25">
      <c r="B2" s="94"/>
      <c r="D2" s="101"/>
    </row>
    <row r="3" spans="1:35" s="14" customFormat="1" ht="15" customHeight="1" x14ac:dyDescent="0.25">
      <c r="B3" s="94"/>
      <c r="C3" s="82" t="s">
        <v>145</v>
      </c>
      <c r="D3" s="102"/>
    </row>
    <row r="4" spans="1:35" s="14" customFormat="1" ht="8.1" customHeight="1" x14ac:dyDescent="0.25">
      <c r="B4" s="94"/>
      <c r="C4" s="82"/>
      <c r="D4" s="102"/>
    </row>
    <row r="5" spans="1:35" s="14" customFormat="1" ht="20.100000000000001" customHeight="1" x14ac:dyDescent="0.25">
      <c r="B5" s="94"/>
      <c r="C5" s="106" t="s">
        <v>0</v>
      </c>
      <c r="D5" s="107"/>
      <c r="E5" s="108" t="s">
        <v>21</v>
      </c>
      <c r="F5" s="108" t="s">
        <v>28</v>
      </c>
      <c r="G5" s="108" t="s">
        <v>30</v>
      </c>
      <c r="H5" s="108" t="s">
        <v>31</v>
      </c>
      <c r="I5" s="109">
        <v>2020</v>
      </c>
      <c r="J5" s="108" t="s">
        <v>40</v>
      </c>
      <c r="K5" s="108" t="s">
        <v>47</v>
      </c>
      <c r="L5" s="108" t="s">
        <v>48</v>
      </c>
      <c r="M5" s="108" t="s">
        <v>49</v>
      </c>
      <c r="N5" s="109">
        <v>2021</v>
      </c>
      <c r="O5" s="108" t="s">
        <v>50</v>
      </c>
      <c r="P5" s="108" t="s">
        <v>182</v>
      </c>
      <c r="Q5" s="108" t="s">
        <v>185</v>
      </c>
      <c r="R5" s="108" t="s">
        <v>188</v>
      </c>
      <c r="S5" s="109">
        <v>2022</v>
      </c>
      <c r="T5" s="108" t="s">
        <v>194</v>
      </c>
      <c r="U5" s="108" t="s">
        <v>202</v>
      </c>
      <c r="V5" s="108" t="s">
        <v>205</v>
      </c>
      <c r="W5" s="108" t="s">
        <v>207</v>
      </c>
      <c r="X5" s="109">
        <v>2023</v>
      </c>
      <c r="Y5" s="108" t="s">
        <v>210</v>
      </c>
      <c r="Z5" s="108" t="s">
        <v>222</v>
      </c>
      <c r="AA5" s="108" t="s">
        <v>227</v>
      </c>
      <c r="AB5" s="108" t="s">
        <v>229</v>
      </c>
      <c r="AC5" s="109">
        <v>2024</v>
      </c>
      <c r="AD5" s="108" t="s">
        <v>238</v>
      </c>
      <c r="AE5" s="108" t="s">
        <v>244</v>
      </c>
      <c r="AF5" s="108" t="s">
        <v>247</v>
      </c>
      <c r="AG5" s="108" t="s">
        <v>251</v>
      </c>
      <c r="AH5" s="109">
        <v>2025</v>
      </c>
      <c r="AI5" s="108" t="s">
        <v>263</v>
      </c>
    </row>
    <row r="6" spans="1:35" s="14" customFormat="1" ht="15" customHeight="1" x14ac:dyDescent="0.25">
      <c r="B6" s="94">
        <v>2</v>
      </c>
      <c r="C6" s="11" t="s">
        <v>167</v>
      </c>
      <c r="D6" s="113" t="s">
        <v>148</v>
      </c>
      <c r="E6" s="125">
        <v>137.37285399999999</v>
      </c>
      <c r="F6" s="13">
        <v>114.12052693215514</v>
      </c>
      <c r="G6" s="13">
        <v>148.09062504479576</v>
      </c>
      <c r="H6" s="13">
        <v>151.11435295116948</v>
      </c>
      <c r="I6" s="157">
        <v>550.69835892812034</v>
      </c>
      <c r="J6" s="125">
        <v>138.54843714296891</v>
      </c>
      <c r="K6" s="13">
        <v>146.69990896832732</v>
      </c>
      <c r="L6" s="13">
        <v>144.55987984040354</v>
      </c>
      <c r="M6" s="13">
        <v>148.09082798580073</v>
      </c>
      <c r="N6" s="157">
        <v>577.89905393750041</v>
      </c>
      <c r="O6" s="125">
        <v>123.96655797797729</v>
      </c>
      <c r="P6" s="13">
        <v>141.35103919888115</v>
      </c>
      <c r="Q6" s="13">
        <v>151.67677494461967</v>
      </c>
      <c r="R6" s="13">
        <v>158.89128397505999</v>
      </c>
      <c r="S6" s="157">
        <v>575.88565609653801</v>
      </c>
      <c r="T6" s="125">
        <v>135.69146195786669</v>
      </c>
      <c r="U6" s="13">
        <v>140.42698891967794</v>
      </c>
      <c r="V6" s="13">
        <v>144.4876701897368</v>
      </c>
      <c r="W6" s="13">
        <v>135.35125505498746</v>
      </c>
      <c r="X6" s="157">
        <v>555.9573761222689</v>
      </c>
      <c r="Y6" s="125">
        <v>130.97345399929426</v>
      </c>
      <c r="Z6" s="13">
        <v>139.28117087788871</v>
      </c>
      <c r="AA6" s="13">
        <v>142.82968789285314</v>
      </c>
      <c r="AB6" s="13">
        <v>143.71077788870284</v>
      </c>
      <c r="AC6" s="157">
        <v>556.79509065873901</v>
      </c>
      <c r="AD6" s="125">
        <v>122.33344516038662</v>
      </c>
      <c r="AE6" s="13">
        <v>135.09760855472169</v>
      </c>
      <c r="AF6" s="13">
        <v>140.75846497056264</v>
      </c>
      <c r="AG6" s="13">
        <v>134.29874802168362</v>
      </c>
      <c r="AH6" s="157">
        <v>532.48826670735468</v>
      </c>
      <c r="AI6" s="13">
        <v>138.94492322498868</v>
      </c>
    </row>
    <row r="7" spans="1:35" s="14" customFormat="1" ht="15" customHeight="1" x14ac:dyDescent="0.25">
      <c r="B7" s="94">
        <v>6</v>
      </c>
      <c r="C7" s="11" t="s">
        <v>168</v>
      </c>
      <c r="D7" s="113" t="s">
        <v>148</v>
      </c>
      <c r="E7" s="12">
        <v>7.9542199999999941</v>
      </c>
      <c r="F7" s="13">
        <v>5.7363500072002429</v>
      </c>
      <c r="G7" s="13">
        <v>10.294334981727975</v>
      </c>
      <c r="H7" s="13">
        <v>10.689602980995177</v>
      </c>
      <c r="I7" s="157">
        <v>34.67450796992339</v>
      </c>
      <c r="J7" s="12">
        <v>9.8367259826660156</v>
      </c>
      <c r="K7" s="13">
        <v>9.8709899998989723</v>
      </c>
      <c r="L7" s="13">
        <v>10.948320016145706</v>
      </c>
      <c r="M7" s="13">
        <v>10.282131012916565</v>
      </c>
      <c r="N7" s="157">
        <v>40.938167011627257</v>
      </c>
      <c r="O7" s="12">
        <v>10.35999203386903</v>
      </c>
      <c r="P7" s="13">
        <v>10.755909030735493</v>
      </c>
      <c r="Q7" s="13">
        <v>10.660100017380715</v>
      </c>
      <c r="R7" s="13">
        <v>8.5385539760664084</v>
      </c>
      <c r="S7" s="157">
        <v>40.314555058051646</v>
      </c>
      <c r="T7" s="12">
        <v>8.0979599975645549</v>
      </c>
      <c r="U7" s="13">
        <v>8.4669249826669688</v>
      </c>
      <c r="V7" s="13">
        <v>9.3708969817096364</v>
      </c>
      <c r="W7" s="13">
        <v>7.9494100002288803</v>
      </c>
      <c r="X7" s="157">
        <v>33.88519196217004</v>
      </c>
      <c r="Y7" s="12">
        <v>7.5788069877624498</v>
      </c>
      <c r="Z7" s="13">
        <v>8.7175499815940807</v>
      </c>
      <c r="AA7" s="13">
        <v>10.103074978351591</v>
      </c>
      <c r="AB7" s="13">
        <v>8.1126999786496192</v>
      </c>
      <c r="AC7" s="157">
        <v>34.512131926357739</v>
      </c>
      <c r="AD7" s="12">
        <v>7.8070299853831511</v>
      </c>
      <c r="AE7" s="13">
        <v>10.040692973136899</v>
      </c>
      <c r="AF7" s="13">
        <v>9.304229968070981</v>
      </c>
      <c r="AG7" s="13">
        <v>7.3786799741983389</v>
      </c>
      <c r="AH7" s="157">
        <v>34.530632900789371</v>
      </c>
      <c r="AI7" s="13">
        <v>7.7695269792079893</v>
      </c>
    </row>
    <row r="8" spans="1:35" s="14" customFormat="1" ht="15" customHeight="1" x14ac:dyDescent="0.25">
      <c r="A8" s="216"/>
      <c r="B8" s="94"/>
      <c r="C8" s="11"/>
      <c r="D8" s="113"/>
      <c r="E8" s="12"/>
      <c r="F8" s="13"/>
      <c r="G8" s="13"/>
      <c r="H8" s="13"/>
      <c r="I8" s="157"/>
      <c r="J8" s="12"/>
      <c r="K8" s="13"/>
      <c r="L8" s="13"/>
      <c r="M8" s="13"/>
      <c r="N8" s="157"/>
      <c r="O8" s="12"/>
      <c r="P8" s="13"/>
      <c r="Q8" s="13"/>
      <c r="R8" s="13"/>
      <c r="S8" s="157"/>
      <c r="T8" s="12"/>
      <c r="U8" s="13"/>
      <c r="V8" s="13"/>
      <c r="W8" s="13"/>
      <c r="X8" s="157"/>
      <c r="Y8" s="12"/>
      <c r="Z8" s="13"/>
      <c r="AA8" s="13"/>
      <c r="AB8" s="13"/>
      <c r="AC8" s="157"/>
      <c r="AD8" s="12"/>
      <c r="AE8" s="13"/>
      <c r="AF8" s="13"/>
      <c r="AG8" s="13"/>
      <c r="AH8" s="157"/>
      <c r="AI8" s="13"/>
    </row>
    <row r="9" spans="1:35" s="14" customFormat="1" ht="15" customHeight="1" x14ac:dyDescent="0.25">
      <c r="A9" s="216">
        <v>178</v>
      </c>
      <c r="B9" s="94">
        <v>14</v>
      </c>
      <c r="C9" s="115" t="s">
        <v>169</v>
      </c>
      <c r="D9" s="104" t="s">
        <v>166</v>
      </c>
      <c r="E9" s="200" t="s">
        <v>181</v>
      </c>
      <c r="F9" s="201" t="s">
        <v>181</v>
      </c>
      <c r="G9" s="201" t="s">
        <v>181</v>
      </c>
      <c r="H9" s="201" t="s">
        <v>181</v>
      </c>
      <c r="I9" s="202" t="s">
        <v>181</v>
      </c>
      <c r="J9" s="112">
        <v>0.18011806313768269</v>
      </c>
      <c r="K9" s="111">
        <v>0.19621396439493749</v>
      </c>
      <c r="L9" s="111">
        <v>0.22681093836040028</v>
      </c>
      <c r="M9" s="111">
        <v>0.22797078672149459</v>
      </c>
      <c r="N9" s="158">
        <v>0.20802964353562009</v>
      </c>
      <c r="O9" s="112">
        <v>0.25163926551498234</v>
      </c>
      <c r="P9" s="111">
        <v>0.28628925555192958</v>
      </c>
      <c r="Q9" s="111">
        <v>0.25769108477653863</v>
      </c>
      <c r="R9" s="111">
        <v>0.24647256360381026</v>
      </c>
      <c r="S9" s="158">
        <v>0.26024784430111475</v>
      </c>
      <c r="T9" s="112">
        <v>0.30910310704363242</v>
      </c>
      <c r="U9" s="111">
        <v>0.31904660869065971</v>
      </c>
      <c r="V9" s="111">
        <v>0.29091844254993382</v>
      </c>
      <c r="W9" s="111">
        <v>0.28643208443331875</v>
      </c>
      <c r="X9" s="158">
        <v>0.30133598074142143</v>
      </c>
      <c r="Y9" s="112">
        <v>0.30156440588562333</v>
      </c>
      <c r="Z9" s="111">
        <v>0.29825808560957917</v>
      </c>
      <c r="AA9" s="111">
        <v>0.31556734861565705</v>
      </c>
      <c r="AB9" s="111">
        <v>0.29530840523325669</v>
      </c>
      <c r="AC9" s="158">
        <v>0.30275339206746044</v>
      </c>
      <c r="AD9" s="112">
        <v>0.32736085967115447</v>
      </c>
      <c r="AE9" s="111">
        <v>0.34334669612080165</v>
      </c>
      <c r="AF9" s="111">
        <v>0.34776956703262446</v>
      </c>
      <c r="AG9" s="111">
        <v>0.33898132261186087</v>
      </c>
      <c r="AH9" s="158">
        <v>0.33935545154791852</v>
      </c>
      <c r="AI9" s="111">
        <v>0.34039671113306391</v>
      </c>
    </row>
    <row r="10" spans="1:35" s="14" customFormat="1" ht="15" customHeight="1" x14ac:dyDescent="0.25">
      <c r="A10" s="216">
        <v>162</v>
      </c>
      <c r="B10" s="94">
        <v>2</v>
      </c>
      <c r="C10" s="8" t="s">
        <v>170</v>
      </c>
      <c r="D10" s="104" t="s">
        <v>166</v>
      </c>
      <c r="E10" s="112">
        <v>0.79366978042048053</v>
      </c>
      <c r="F10" s="111">
        <v>0.70290208968930223</v>
      </c>
      <c r="G10" s="111">
        <v>0.78569645870978055</v>
      </c>
      <c r="H10" s="111">
        <v>0.91759838252969095</v>
      </c>
      <c r="I10" s="158">
        <v>0.80707617048171787</v>
      </c>
      <c r="J10" s="112">
        <v>0.99239738313076964</v>
      </c>
      <c r="K10" s="111">
        <v>1.0786487329166321</v>
      </c>
      <c r="L10" s="111">
        <v>1.1604226137903564</v>
      </c>
      <c r="M10" s="111">
        <v>1.2842143908519981</v>
      </c>
      <c r="N10" s="158">
        <v>1.1303482776344216</v>
      </c>
      <c r="O10" s="112">
        <v>1.3458629694492947</v>
      </c>
      <c r="P10" s="111">
        <v>1.4567028176638701</v>
      </c>
      <c r="Q10" s="111">
        <v>1.3631989165007088</v>
      </c>
      <c r="R10" s="111">
        <v>1.2013956798178032</v>
      </c>
      <c r="S10" s="158">
        <v>1.3375481521536945</v>
      </c>
      <c r="T10" s="112">
        <v>1.2516847034546439</v>
      </c>
      <c r="U10" s="111">
        <v>1.1191707075395914</v>
      </c>
      <c r="V10" s="111">
        <v>1.0057969691994915</v>
      </c>
      <c r="W10" s="111">
        <v>1.0007713518540158</v>
      </c>
      <c r="X10" s="158">
        <v>1.0929876182077105</v>
      </c>
      <c r="Y10" s="112">
        <v>0.97906487388472518</v>
      </c>
      <c r="Z10" s="111">
        <v>1.1899572603035877</v>
      </c>
      <c r="AA10" s="111">
        <v>1.1588627961419651</v>
      </c>
      <c r="AB10" s="111">
        <v>1.2570374981510826</v>
      </c>
      <c r="AC10" s="158">
        <v>1.1499135877610358</v>
      </c>
      <c r="AD10" s="112">
        <v>1.1686605353780346</v>
      </c>
      <c r="AE10" s="111">
        <v>1.2259953807068924</v>
      </c>
      <c r="AF10" s="111">
        <v>1.3163507614435723</v>
      </c>
      <c r="AG10" s="111">
        <v>1.4142078434856493</v>
      </c>
      <c r="AH10" s="158">
        <v>1.2841426996624967</v>
      </c>
      <c r="AI10" s="111">
        <v>1.396691292090894</v>
      </c>
    </row>
    <row r="11" spans="1:35" s="14" customFormat="1" ht="15" customHeight="1" x14ac:dyDescent="0.25">
      <c r="A11" s="216"/>
      <c r="B11" s="94"/>
      <c r="D11" s="101"/>
    </row>
    <row r="12" spans="1:35" s="14" customFormat="1" ht="20.100000000000001" customHeight="1" x14ac:dyDescent="0.25">
      <c r="A12" s="216"/>
      <c r="B12" s="94"/>
      <c r="C12" s="83" t="s">
        <v>7</v>
      </c>
      <c r="D12" s="123"/>
      <c r="E12" s="124" t="str">
        <f t="shared" ref="E12:AC12" si="0">E$5</f>
        <v>1Q20</v>
      </c>
      <c r="F12" s="124" t="str">
        <f t="shared" si="0"/>
        <v>2Q20</v>
      </c>
      <c r="G12" s="124" t="str">
        <f t="shared" si="0"/>
        <v>3Q20</v>
      </c>
      <c r="H12" s="124" t="str">
        <f t="shared" si="0"/>
        <v>4Q20</v>
      </c>
      <c r="I12" s="124">
        <f>I$5</f>
        <v>2020</v>
      </c>
      <c r="J12" s="124" t="str">
        <f t="shared" si="0"/>
        <v>1Q21</v>
      </c>
      <c r="K12" s="124" t="str">
        <f t="shared" si="0"/>
        <v>2Q21</v>
      </c>
      <c r="L12" s="124" t="str">
        <f t="shared" si="0"/>
        <v>3Q21</v>
      </c>
      <c r="M12" s="124" t="str">
        <f t="shared" si="0"/>
        <v>4Q21</v>
      </c>
      <c r="N12" s="124">
        <f>N$5</f>
        <v>2021</v>
      </c>
      <c r="O12" s="124" t="str">
        <f t="shared" si="0"/>
        <v>1Q22</v>
      </c>
      <c r="P12" s="124" t="str">
        <f t="shared" si="0"/>
        <v>2Q22</v>
      </c>
      <c r="Q12" s="124" t="str">
        <f t="shared" si="0"/>
        <v>3Q22</v>
      </c>
      <c r="R12" s="124" t="str">
        <f t="shared" si="0"/>
        <v>4Q22</v>
      </c>
      <c r="S12" s="124">
        <f t="shared" si="0"/>
        <v>2022</v>
      </c>
      <c r="T12" s="124" t="str">
        <f t="shared" si="0"/>
        <v>1Q23</v>
      </c>
      <c r="U12" s="124" t="str">
        <f t="shared" si="0"/>
        <v>2Q23</v>
      </c>
      <c r="V12" s="124" t="str">
        <f t="shared" si="0"/>
        <v>3Q23</v>
      </c>
      <c r="W12" s="124" t="str">
        <f t="shared" si="0"/>
        <v>4Q23</v>
      </c>
      <c r="X12" s="124">
        <f t="shared" si="0"/>
        <v>2023</v>
      </c>
      <c r="Y12" s="124" t="str">
        <f t="shared" si="0"/>
        <v>1Q24</v>
      </c>
      <c r="Z12" s="124" t="str">
        <f t="shared" si="0"/>
        <v>2Q24</v>
      </c>
      <c r="AA12" s="124" t="str">
        <f t="shared" si="0"/>
        <v>3Q24</v>
      </c>
      <c r="AB12" s="124" t="str">
        <f t="shared" si="0"/>
        <v>4Q24</v>
      </c>
      <c r="AC12" s="124">
        <f t="shared" si="0"/>
        <v>2024</v>
      </c>
      <c r="AD12" s="124" t="str">
        <f t="shared" ref="AD12:AI12" si="1">AD$5</f>
        <v>1Q25</v>
      </c>
      <c r="AE12" s="124" t="str">
        <f t="shared" si="1"/>
        <v>2Q25</v>
      </c>
      <c r="AF12" s="124" t="str">
        <f t="shared" si="1"/>
        <v>3Q25</v>
      </c>
      <c r="AG12" s="124" t="str">
        <f t="shared" si="1"/>
        <v>4Q25</v>
      </c>
      <c r="AH12" s="124">
        <f t="shared" si="1"/>
        <v>2025</v>
      </c>
      <c r="AI12" s="124" t="str">
        <f t="shared" si="1"/>
        <v>1Q26</v>
      </c>
    </row>
    <row r="13" spans="1:35" s="14" customFormat="1" ht="15" customHeight="1" x14ac:dyDescent="0.25">
      <c r="A13" s="216"/>
      <c r="B13" s="94">
        <v>15</v>
      </c>
      <c r="C13" s="11" t="s">
        <v>167</v>
      </c>
      <c r="D13" s="113" t="s">
        <v>148</v>
      </c>
      <c r="E13" s="125">
        <v>76.157798999999997</v>
      </c>
      <c r="F13" s="13">
        <v>57.647619953536037</v>
      </c>
      <c r="G13" s="13">
        <v>81.605853061936386</v>
      </c>
      <c r="H13" s="13">
        <v>87.496037945425044</v>
      </c>
      <c r="I13" s="157">
        <v>302.90730996089746</v>
      </c>
      <c r="J13" s="125">
        <v>77.502027151800164</v>
      </c>
      <c r="K13" s="13">
        <v>85.787202959982878</v>
      </c>
      <c r="L13" s="13">
        <v>80.785097856094353</v>
      </c>
      <c r="M13" s="13">
        <v>89.372840949711801</v>
      </c>
      <c r="N13" s="157">
        <v>333.44716891758924</v>
      </c>
      <c r="O13" s="125">
        <v>74.268931962553523</v>
      </c>
      <c r="P13" s="13">
        <v>80.999690195382598</v>
      </c>
      <c r="Q13" s="13">
        <v>92.099528953692428</v>
      </c>
      <c r="R13" s="13">
        <v>93.040362964827551</v>
      </c>
      <c r="S13" s="157">
        <v>340.40851407645607</v>
      </c>
      <c r="T13" s="125">
        <v>78.754956961708075</v>
      </c>
      <c r="U13" s="13">
        <v>81.175974910853128</v>
      </c>
      <c r="V13" s="13">
        <v>87.100509169104569</v>
      </c>
      <c r="W13" s="13">
        <v>79.354328050246224</v>
      </c>
      <c r="X13" s="157">
        <v>326.38576909191204</v>
      </c>
      <c r="Y13" s="125">
        <v>72.744456986923694</v>
      </c>
      <c r="Z13" s="13">
        <v>83.655638866682082</v>
      </c>
      <c r="AA13" s="13">
        <v>86.922419883878717</v>
      </c>
      <c r="AB13" s="13">
        <v>83.657525883860856</v>
      </c>
      <c r="AC13" s="157">
        <v>326.98004162134532</v>
      </c>
      <c r="AD13" s="125">
        <v>81.058391271952672</v>
      </c>
      <c r="AE13" s="13">
        <v>87.182706633017091</v>
      </c>
      <c r="AF13" s="13">
        <v>89.33860594025326</v>
      </c>
      <c r="AG13" s="13">
        <v>88.838041996564428</v>
      </c>
      <c r="AH13" s="157">
        <v>346.41774584178745</v>
      </c>
      <c r="AI13" s="13">
        <v>84.46494418535174</v>
      </c>
    </row>
    <row r="14" spans="1:35" s="14" customFormat="1" ht="15" customHeight="1" x14ac:dyDescent="0.25">
      <c r="A14" s="216"/>
      <c r="B14" s="94">
        <v>19</v>
      </c>
      <c r="C14" s="199" t="s">
        <v>6</v>
      </c>
      <c r="D14" s="195" t="s">
        <v>149</v>
      </c>
      <c r="E14" s="196">
        <v>0.93083607133834734</v>
      </c>
      <c r="F14" s="197">
        <v>0.93666527359280771</v>
      </c>
      <c r="G14" s="197">
        <v>0.93499491806166679</v>
      </c>
      <c r="H14" s="197">
        <v>0.94361266996229198</v>
      </c>
      <c r="I14" s="198">
        <v>0.9365</v>
      </c>
      <c r="J14" s="196">
        <v>0.94814362366420402</v>
      </c>
      <c r="K14" s="197">
        <v>0.94750000000000001</v>
      </c>
      <c r="L14" s="197">
        <v>0.94106666666666661</v>
      </c>
      <c r="M14" s="197">
        <v>0.93566666666666665</v>
      </c>
      <c r="N14" s="198">
        <v>0.94347499999999995</v>
      </c>
      <c r="O14" s="196">
        <v>0.94673262103089917</v>
      </c>
      <c r="P14" s="197">
        <v>0.94573359612127939</v>
      </c>
      <c r="Q14" s="197">
        <v>0.94425415429934689</v>
      </c>
      <c r="R14" s="197">
        <v>0.94943435574605051</v>
      </c>
      <c r="S14" s="198">
        <v>0.94654337909494535</v>
      </c>
      <c r="T14" s="196">
        <v>0.94012216272438787</v>
      </c>
      <c r="U14" s="197">
        <v>0.93796455011857671</v>
      </c>
      <c r="V14" s="197">
        <v>0.92638577180446002</v>
      </c>
      <c r="W14" s="197">
        <v>0.95278656077623058</v>
      </c>
      <c r="X14" s="198">
        <v>0.93795911313039337</v>
      </c>
      <c r="Y14" s="196">
        <v>0.95840000000000003</v>
      </c>
      <c r="Z14" s="197">
        <v>0.93843333333333334</v>
      </c>
      <c r="AA14" s="197">
        <v>0.94441409529739095</v>
      </c>
      <c r="AB14" s="197">
        <v>0.93540000000000001</v>
      </c>
      <c r="AC14" s="198">
        <v>0.94369999999999998</v>
      </c>
      <c r="AD14" s="196">
        <v>0.94400000000000006</v>
      </c>
      <c r="AE14" s="197">
        <v>0.9425</v>
      </c>
      <c r="AF14" s="197">
        <v>0.93010000000000004</v>
      </c>
      <c r="AG14" s="197">
        <v>0.94286814336458269</v>
      </c>
      <c r="AH14" s="198">
        <v>0.9396809433677944</v>
      </c>
      <c r="AI14" s="197">
        <v>0.9325</v>
      </c>
    </row>
    <row r="15" spans="1:35" s="14" customFormat="1" ht="15" customHeight="1" x14ac:dyDescent="0.25">
      <c r="A15" s="216"/>
      <c r="B15" s="94"/>
      <c r="C15" s="11"/>
      <c r="D15" s="113"/>
      <c r="E15" s="12"/>
      <c r="F15" s="13"/>
      <c r="G15" s="13"/>
      <c r="H15" s="13"/>
      <c r="I15" s="157"/>
      <c r="J15" s="12"/>
      <c r="K15" s="13"/>
      <c r="L15" s="13"/>
      <c r="M15" s="13"/>
      <c r="N15" s="157"/>
      <c r="O15" s="12"/>
      <c r="P15" s="13"/>
      <c r="Q15" s="13"/>
      <c r="R15" s="13"/>
      <c r="S15" s="157"/>
      <c r="T15" s="12"/>
      <c r="U15" s="13"/>
      <c r="V15" s="13"/>
      <c r="W15" s="13"/>
      <c r="X15" s="157"/>
      <c r="Y15" s="12"/>
      <c r="Z15" s="13"/>
      <c r="AA15" s="13"/>
      <c r="AB15" s="13"/>
      <c r="AC15" s="157"/>
      <c r="AD15" s="12"/>
      <c r="AE15" s="13"/>
      <c r="AF15" s="13"/>
      <c r="AG15" s="13"/>
      <c r="AH15" s="157"/>
      <c r="AI15" s="13"/>
    </row>
    <row r="16" spans="1:35" s="14" customFormat="1" ht="15" customHeight="1" x14ac:dyDescent="0.25">
      <c r="A16" s="216">
        <v>88</v>
      </c>
      <c r="B16" s="94">
        <v>27</v>
      </c>
      <c r="C16" s="115" t="s">
        <v>169</v>
      </c>
      <c r="D16" s="104" t="s">
        <v>166</v>
      </c>
      <c r="E16" s="200" t="s">
        <v>181</v>
      </c>
      <c r="F16" s="201" t="s">
        <v>181</v>
      </c>
      <c r="G16" s="201" t="s">
        <v>181</v>
      </c>
      <c r="H16" s="201" t="s">
        <v>181</v>
      </c>
      <c r="I16" s="202" t="s">
        <v>181</v>
      </c>
      <c r="J16" s="112">
        <v>0.20612142010573212</v>
      </c>
      <c r="K16" s="111">
        <v>0.21653537795559477</v>
      </c>
      <c r="L16" s="111">
        <v>0.28004065970869224</v>
      </c>
      <c r="M16" s="111">
        <v>0.26458341454539103</v>
      </c>
      <c r="N16" s="158">
        <v>0.2416510519347404</v>
      </c>
      <c r="O16" s="112">
        <v>0.27453131292929761</v>
      </c>
      <c r="P16" s="111">
        <v>0.31355342683107695</v>
      </c>
      <c r="Q16" s="111">
        <v>0.26233196304045381</v>
      </c>
      <c r="R16" s="111">
        <v>0.24074568115257389</v>
      </c>
      <c r="S16" s="158">
        <v>0.27097642297788177</v>
      </c>
      <c r="T16" s="112">
        <v>0.29043119031991321</v>
      </c>
      <c r="U16" s="111">
        <v>0.29859002768374854</v>
      </c>
      <c r="V16" s="111">
        <v>0.26481257901083577</v>
      </c>
      <c r="W16" s="111">
        <v>0.25812078685113099</v>
      </c>
      <c r="X16" s="158">
        <v>0.27776739050163202</v>
      </c>
      <c r="Y16" s="112">
        <v>0.27368463275719779</v>
      </c>
      <c r="Z16" s="111">
        <v>0.27497769665144611</v>
      </c>
      <c r="AA16" s="111">
        <v>0.29106235932486552</v>
      </c>
      <c r="AB16" s="111">
        <v>0.24029767198080851</v>
      </c>
      <c r="AC16" s="158">
        <v>0.27009174639518391</v>
      </c>
      <c r="AD16" s="112">
        <v>0.29470986224734197</v>
      </c>
      <c r="AE16" s="111">
        <v>0.28380068094669914</v>
      </c>
      <c r="AF16" s="111">
        <v>0.30044929418254923</v>
      </c>
      <c r="AG16" s="111">
        <v>0.29137251877817671</v>
      </c>
      <c r="AH16" s="158">
        <v>0.2925889139884329</v>
      </c>
      <c r="AI16" s="111">
        <v>0.30179245214059319</v>
      </c>
    </row>
    <row r="17" spans="1:35" s="14" customFormat="1" ht="15" customHeight="1" x14ac:dyDescent="0.25">
      <c r="A17" s="216">
        <v>72</v>
      </c>
      <c r="B17" s="94">
        <v>19</v>
      </c>
      <c r="C17" s="8" t="s">
        <v>170</v>
      </c>
      <c r="D17" s="104" t="s">
        <v>166</v>
      </c>
      <c r="E17" s="112">
        <v>0.80336618739527788</v>
      </c>
      <c r="F17" s="111">
        <v>0.81400474766244391</v>
      </c>
      <c r="G17" s="111">
        <v>0.80535211726507083</v>
      </c>
      <c r="H17" s="111">
        <v>0.92940684915990646</v>
      </c>
      <c r="I17" s="158">
        <v>0.8511317437411271</v>
      </c>
      <c r="J17" s="112">
        <v>1.0054204366895547</v>
      </c>
      <c r="K17" s="111">
        <v>1.0645172549017652</v>
      </c>
      <c r="L17" s="111">
        <v>1.2643195771092959</v>
      </c>
      <c r="M17" s="111">
        <v>1.3109845931811006</v>
      </c>
      <c r="N17" s="158">
        <v>1.1622411434487951</v>
      </c>
      <c r="O17" s="112">
        <v>1.2790685942412865</v>
      </c>
      <c r="P17" s="111">
        <v>1.3236516407173815</v>
      </c>
      <c r="Q17" s="111">
        <v>1.3383026727570717</v>
      </c>
      <c r="R17" s="111">
        <v>1.1822873827261655</v>
      </c>
      <c r="S17" s="158">
        <v>1.2788861881458009</v>
      </c>
      <c r="T17" s="112">
        <v>1.1704187146862719</v>
      </c>
      <c r="U17" s="111">
        <v>1.0639915639549555</v>
      </c>
      <c r="V17" s="111">
        <v>0.97292564183857555</v>
      </c>
      <c r="W17" s="111">
        <v>0.93901177373721123</v>
      </c>
      <c r="X17" s="158">
        <v>1.0349827830768676</v>
      </c>
      <c r="Y17" s="112">
        <v>0.9182081794215825</v>
      </c>
      <c r="Z17" s="111">
        <v>1.1777784478044622</v>
      </c>
      <c r="AA17" s="111">
        <v>1.1366878094061947</v>
      </c>
      <c r="AB17" s="111">
        <v>1.2143413266505481</v>
      </c>
      <c r="AC17" s="158">
        <v>1.1184803527298357</v>
      </c>
      <c r="AD17" s="112">
        <v>1.041243298758074</v>
      </c>
      <c r="AE17" s="111">
        <v>1.1073443939611118</v>
      </c>
      <c r="AF17" s="111">
        <v>1.1784159967014021</v>
      </c>
      <c r="AG17" s="111">
        <v>1.2185488912203304</v>
      </c>
      <c r="AH17" s="158">
        <v>1.1387319529061926</v>
      </c>
      <c r="AI17" s="111">
        <v>1.2688485715479267</v>
      </c>
    </row>
    <row r="18" spans="1:35" s="14" customFormat="1" ht="15" customHeight="1" x14ac:dyDescent="0.25">
      <c r="A18" s="216"/>
      <c r="B18" s="94"/>
      <c r="D18" s="101"/>
    </row>
    <row r="19" spans="1:35" s="14" customFormat="1" ht="20.100000000000001" customHeight="1" x14ac:dyDescent="0.25">
      <c r="A19" s="216"/>
      <c r="B19" s="94"/>
      <c r="C19" s="83" t="s">
        <v>8</v>
      </c>
      <c r="D19" s="123"/>
      <c r="E19" s="124" t="str">
        <f t="shared" ref="E19:AC19" si="2">E$5</f>
        <v>1Q20</v>
      </c>
      <c r="F19" s="124" t="str">
        <f t="shared" si="2"/>
        <v>2Q20</v>
      </c>
      <c r="G19" s="124" t="str">
        <f t="shared" si="2"/>
        <v>3Q20</v>
      </c>
      <c r="H19" s="124" t="str">
        <f t="shared" si="2"/>
        <v>4Q20</v>
      </c>
      <c r="I19" s="124">
        <f>I$5</f>
        <v>2020</v>
      </c>
      <c r="J19" s="124" t="str">
        <f t="shared" si="2"/>
        <v>1Q21</v>
      </c>
      <c r="K19" s="124" t="str">
        <f t="shared" si="2"/>
        <v>2Q21</v>
      </c>
      <c r="L19" s="124" t="str">
        <f t="shared" si="2"/>
        <v>3Q21</v>
      </c>
      <c r="M19" s="124" t="str">
        <f t="shared" si="2"/>
        <v>4Q21</v>
      </c>
      <c r="N19" s="124">
        <f>N$5</f>
        <v>2021</v>
      </c>
      <c r="O19" s="124" t="str">
        <f t="shared" si="2"/>
        <v>1Q22</v>
      </c>
      <c r="P19" s="124" t="str">
        <f t="shared" si="2"/>
        <v>2Q22</v>
      </c>
      <c r="Q19" s="124" t="str">
        <f t="shared" si="2"/>
        <v>3Q22</v>
      </c>
      <c r="R19" s="124" t="str">
        <f t="shared" si="2"/>
        <v>4Q22</v>
      </c>
      <c r="S19" s="124">
        <f t="shared" si="2"/>
        <v>2022</v>
      </c>
      <c r="T19" s="124" t="str">
        <f t="shared" si="2"/>
        <v>1Q23</v>
      </c>
      <c r="U19" s="124" t="str">
        <f t="shared" si="2"/>
        <v>2Q23</v>
      </c>
      <c r="V19" s="124" t="str">
        <f t="shared" si="2"/>
        <v>3Q23</v>
      </c>
      <c r="W19" s="124" t="str">
        <f t="shared" si="2"/>
        <v>4Q23</v>
      </c>
      <c r="X19" s="124">
        <f t="shared" si="2"/>
        <v>2023</v>
      </c>
      <c r="Y19" s="124" t="str">
        <f t="shared" si="2"/>
        <v>1Q24</v>
      </c>
      <c r="Z19" s="124" t="str">
        <f t="shared" si="2"/>
        <v>2Q24</v>
      </c>
      <c r="AA19" s="124" t="str">
        <f t="shared" si="2"/>
        <v>3Q24</v>
      </c>
      <c r="AB19" s="124" t="str">
        <f t="shared" si="2"/>
        <v>4Q24</v>
      </c>
      <c r="AC19" s="124">
        <f t="shared" si="2"/>
        <v>2024</v>
      </c>
      <c r="AD19" s="124" t="str">
        <f t="shared" ref="AD19:AI19" si="3">AD$5</f>
        <v>1Q25</v>
      </c>
      <c r="AE19" s="124" t="str">
        <f t="shared" si="3"/>
        <v>2Q25</v>
      </c>
      <c r="AF19" s="124" t="str">
        <f t="shared" si="3"/>
        <v>3Q25</v>
      </c>
      <c r="AG19" s="124" t="str">
        <f t="shared" si="3"/>
        <v>4Q25</v>
      </c>
      <c r="AH19" s="124">
        <f t="shared" si="3"/>
        <v>2025</v>
      </c>
      <c r="AI19" s="124" t="str">
        <f t="shared" si="3"/>
        <v>1Q26</v>
      </c>
    </row>
    <row r="20" spans="1:35" s="14" customFormat="1" ht="15" customHeight="1" x14ac:dyDescent="0.25">
      <c r="A20" s="216"/>
      <c r="B20" s="94">
        <v>20</v>
      </c>
      <c r="C20" s="11" t="s">
        <v>167</v>
      </c>
      <c r="D20" s="113" t="s">
        <v>148</v>
      </c>
      <c r="E20" s="12">
        <v>40.402828000000007</v>
      </c>
      <c r="F20" s="13">
        <v>38.284862019134998</v>
      </c>
      <c r="G20" s="13">
        <v>47.837212985287898</v>
      </c>
      <c r="H20" s="13">
        <v>42.674254974032401</v>
      </c>
      <c r="I20" s="157">
        <v>169.1991579784553</v>
      </c>
      <c r="J20" s="12">
        <v>41.184090993129971</v>
      </c>
      <c r="K20" s="13">
        <v>40.469343001275774</v>
      </c>
      <c r="L20" s="13">
        <v>44.067115968207368</v>
      </c>
      <c r="M20" s="13">
        <v>37.940208038383481</v>
      </c>
      <c r="N20" s="157">
        <v>163.66075800099657</v>
      </c>
      <c r="O20" s="12">
        <v>30.508957993744851</v>
      </c>
      <c r="P20" s="13">
        <v>39.85298399472714</v>
      </c>
      <c r="Q20" s="13">
        <v>37.296664971704487</v>
      </c>
      <c r="R20" s="13">
        <v>44.10099602119827</v>
      </c>
      <c r="S20" s="157">
        <v>151.75960298137471</v>
      </c>
      <c r="T20" s="12">
        <v>36.7632719891119</v>
      </c>
      <c r="U20" s="13">
        <v>38.913652010781291</v>
      </c>
      <c r="V20" s="13">
        <v>38.030187994249289</v>
      </c>
      <c r="W20" s="13">
        <v>33.394943005712499</v>
      </c>
      <c r="X20" s="157">
        <v>147.10205499985497</v>
      </c>
      <c r="Y20" s="12">
        <v>38.416059015488621</v>
      </c>
      <c r="Z20" s="13">
        <v>34.383843022960662</v>
      </c>
      <c r="AA20" s="13">
        <v>37.200739997457511</v>
      </c>
      <c r="AB20" s="13">
        <v>36.808924997971282</v>
      </c>
      <c r="AC20" s="157">
        <v>146.80956703387807</v>
      </c>
      <c r="AD20" s="12">
        <v>29.40118187118324</v>
      </c>
      <c r="AE20" s="13">
        <v>29.489467952045437</v>
      </c>
      <c r="AF20" s="13">
        <v>32.715711015955911</v>
      </c>
      <c r="AG20" s="13">
        <v>30.42103302387082</v>
      </c>
      <c r="AH20" s="157">
        <v>122.02739386305542</v>
      </c>
      <c r="AI20" s="13">
        <v>36.343000023607587</v>
      </c>
    </row>
    <row r="21" spans="1:35" s="14" customFormat="1" ht="15" customHeight="1" x14ac:dyDescent="0.25">
      <c r="A21" s="216"/>
      <c r="B21" s="94">
        <v>26</v>
      </c>
      <c r="C21" s="199" t="s">
        <v>6</v>
      </c>
      <c r="D21" s="195" t="s">
        <v>149</v>
      </c>
      <c r="E21" s="196">
        <v>0.95164631353376383</v>
      </c>
      <c r="F21" s="197">
        <v>0.95385275211078957</v>
      </c>
      <c r="G21" s="197">
        <v>0.94812501226794732</v>
      </c>
      <c r="H21" s="197">
        <v>0.9401170867055848</v>
      </c>
      <c r="I21" s="198">
        <v>0.94841622703542805</v>
      </c>
      <c r="J21" s="196">
        <v>0.94595690071117899</v>
      </c>
      <c r="K21" s="197">
        <v>0.95430000000000004</v>
      </c>
      <c r="L21" s="197">
        <v>0.94669999999999999</v>
      </c>
      <c r="M21" s="197">
        <v>0.93910000000000005</v>
      </c>
      <c r="N21" s="198">
        <v>0.94679999999999997</v>
      </c>
      <c r="O21" s="196">
        <v>0.94510979564188602</v>
      </c>
      <c r="P21" s="197">
        <v>0.91817701509659899</v>
      </c>
      <c r="Q21" s="197">
        <v>0.89517907920861883</v>
      </c>
      <c r="R21" s="197">
        <v>0.91734546580402199</v>
      </c>
      <c r="S21" s="198">
        <v>0.91646924606283797</v>
      </c>
      <c r="T21" s="196">
        <v>0.91446345335702883</v>
      </c>
      <c r="U21" s="197">
        <v>0.91700000000000004</v>
      </c>
      <c r="V21" s="197">
        <v>0.89280000000000004</v>
      </c>
      <c r="W21" s="197">
        <v>0.90458592358129275</v>
      </c>
      <c r="X21" s="198">
        <v>0.90140045794521917</v>
      </c>
      <c r="Y21" s="196">
        <v>0.90510000000000002</v>
      </c>
      <c r="Z21" s="197">
        <v>0.91059999999999997</v>
      </c>
      <c r="AA21" s="197">
        <v>0.90600000000000003</v>
      </c>
      <c r="AB21" s="197">
        <v>0.85370000000000001</v>
      </c>
      <c r="AC21" s="198">
        <v>0.89229999999999998</v>
      </c>
      <c r="AD21" s="196">
        <v>0.87833646367681895</v>
      </c>
      <c r="AE21" s="197">
        <v>0.87714721333444301</v>
      </c>
      <c r="AF21" s="197">
        <v>0.87643409162976005</v>
      </c>
      <c r="AG21" s="197">
        <v>0.91</v>
      </c>
      <c r="AH21" s="198">
        <v>0.88519999999999999</v>
      </c>
      <c r="AI21" s="197">
        <v>0.88494302414963311</v>
      </c>
    </row>
    <row r="22" spans="1:35" s="14" customFormat="1" ht="15" customHeight="1" x14ac:dyDescent="0.25">
      <c r="A22" s="216"/>
      <c r="B22" s="94">
        <v>24</v>
      </c>
      <c r="C22" s="11" t="s">
        <v>168</v>
      </c>
      <c r="D22" s="113" t="s">
        <v>148</v>
      </c>
      <c r="E22" s="12">
        <v>7.9542199999999941</v>
      </c>
      <c r="F22" s="13">
        <v>5.7363500072002429</v>
      </c>
      <c r="G22" s="13">
        <v>10.294334981727975</v>
      </c>
      <c r="H22" s="13">
        <v>10.689602980995177</v>
      </c>
      <c r="I22" s="157">
        <v>34.67450796992339</v>
      </c>
      <c r="J22" s="12">
        <v>9.8367259826660156</v>
      </c>
      <c r="K22" s="13">
        <v>9.8709899998989723</v>
      </c>
      <c r="L22" s="13">
        <v>10.948320016145706</v>
      </c>
      <c r="M22" s="13">
        <v>10.282131012916565</v>
      </c>
      <c r="N22" s="157">
        <v>40.938167011627257</v>
      </c>
      <c r="O22" s="12">
        <v>10.35999203386903</v>
      </c>
      <c r="P22" s="13">
        <v>10.755909030735493</v>
      </c>
      <c r="Q22" s="13">
        <v>10.660100017380715</v>
      </c>
      <c r="R22" s="13">
        <v>8.5385539760664084</v>
      </c>
      <c r="S22" s="157">
        <v>40.314555058051646</v>
      </c>
      <c r="T22" s="12">
        <v>8.0979599975645549</v>
      </c>
      <c r="U22" s="13">
        <v>8.4669249826669688</v>
      </c>
      <c r="V22" s="13">
        <v>9.3708969817096364</v>
      </c>
      <c r="W22" s="13">
        <v>7.9494100002288803</v>
      </c>
      <c r="X22" s="157">
        <v>33.88519196217004</v>
      </c>
      <c r="Y22" s="12">
        <v>7.5788069877624498</v>
      </c>
      <c r="Z22" s="13">
        <v>8.7175499815940807</v>
      </c>
      <c r="AA22" s="13">
        <v>10.103074978351591</v>
      </c>
      <c r="AB22" s="13">
        <v>8.1126999786496192</v>
      </c>
      <c r="AC22" s="157">
        <v>34.512131926357739</v>
      </c>
      <c r="AD22" s="12">
        <v>7.8070299853831511</v>
      </c>
      <c r="AE22" s="13">
        <v>10.040692973136899</v>
      </c>
      <c r="AF22" s="13">
        <v>9.304229968070981</v>
      </c>
      <c r="AG22" s="13">
        <v>7.3786799741983389</v>
      </c>
      <c r="AH22" s="157">
        <v>34.530632900789371</v>
      </c>
      <c r="AI22" s="13">
        <v>7.7695269792079893</v>
      </c>
    </row>
    <row r="23" spans="1:35" s="14" customFormat="1" ht="15" customHeight="1" x14ac:dyDescent="0.25">
      <c r="A23" s="216"/>
      <c r="B23" s="94"/>
      <c r="C23" s="11"/>
      <c r="D23" s="113"/>
      <c r="E23" s="12"/>
      <c r="F23" s="13"/>
      <c r="G23" s="13"/>
      <c r="H23" s="13"/>
      <c r="I23" s="157"/>
      <c r="J23" s="12"/>
      <c r="K23" s="13"/>
      <c r="L23" s="13"/>
      <c r="M23" s="13"/>
      <c r="N23" s="157"/>
      <c r="O23" s="12"/>
      <c r="P23" s="13"/>
      <c r="Q23" s="13"/>
      <c r="R23" s="13"/>
      <c r="S23" s="157"/>
      <c r="T23" s="12"/>
      <c r="U23" s="13"/>
      <c r="V23" s="13"/>
      <c r="W23" s="13"/>
      <c r="X23" s="157"/>
      <c r="Y23" s="12"/>
      <c r="Z23" s="13"/>
      <c r="AA23" s="13"/>
      <c r="AB23" s="13"/>
      <c r="AC23" s="157"/>
      <c r="AD23" s="12"/>
      <c r="AE23" s="13"/>
      <c r="AF23" s="13"/>
      <c r="AG23" s="13"/>
      <c r="AH23" s="157"/>
      <c r="AI23" s="13"/>
    </row>
    <row r="24" spans="1:35" s="14" customFormat="1" ht="15" customHeight="1" x14ac:dyDescent="0.25">
      <c r="A24" s="216">
        <v>28</v>
      </c>
      <c r="B24" s="94">
        <v>40</v>
      </c>
      <c r="C24" s="115" t="s">
        <v>169</v>
      </c>
      <c r="D24" s="104" t="s">
        <v>166</v>
      </c>
      <c r="E24" s="200" t="s">
        <v>181</v>
      </c>
      <c r="F24" s="201" t="s">
        <v>181</v>
      </c>
      <c r="G24" s="201" t="s">
        <v>181</v>
      </c>
      <c r="H24" s="201" t="s">
        <v>181</v>
      </c>
      <c r="I24" s="202" t="s">
        <v>181</v>
      </c>
      <c r="J24" s="112">
        <v>0.11325656437214811</v>
      </c>
      <c r="K24" s="111">
        <v>0.12862045297084104</v>
      </c>
      <c r="L24" s="111">
        <v>0.12160141656746049</v>
      </c>
      <c r="M24" s="111">
        <v>0.12701031277981531</v>
      </c>
      <c r="N24" s="158">
        <v>0.12253323315203014</v>
      </c>
      <c r="O24" s="112">
        <v>0.15470997370746414</v>
      </c>
      <c r="P24" s="111">
        <v>0.19174685565217528</v>
      </c>
      <c r="Q24" s="111">
        <v>0.19187046307725134</v>
      </c>
      <c r="R24" s="111">
        <v>0.21882088745337824</v>
      </c>
      <c r="S24" s="158">
        <v>0.1915708312401114</v>
      </c>
      <c r="T24" s="112">
        <v>0.23482322052231533</v>
      </c>
      <c r="U24" s="111">
        <v>0.2978231069341819</v>
      </c>
      <c r="V24" s="111">
        <v>0.25447829750149975</v>
      </c>
      <c r="W24" s="111">
        <v>0.23692292644255739</v>
      </c>
      <c r="X24" s="158">
        <v>0.25684448512862135</v>
      </c>
      <c r="Y24" s="112">
        <v>0.28175542255688046</v>
      </c>
      <c r="Z24" s="111">
        <v>0.29521908827241228</v>
      </c>
      <c r="AA24" s="111">
        <v>0.31135107121523886</v>
      </c>
      <c r="AB24" s="111">
        <v>0.30869756132607595</v>
      </c>
      <c r="AC24" s="158">
        <v>0.29940601498343733</v>
      </c>
      <c r="AD24" s="112">
        <v>0.33035021122520025</v>
      </c>
      <c r="AE24" s="111">
        <v>0.38216552429556527</v>
      </c>
      <c r="AF24" s="111">
        <v>0.36116184813929192</v>
      </c>
      <c r="AG24" s="111">
        <v>0.36768421959353864</v>
      </c>
      <c r="AH24" s="158">
        <v>0.35924582321847243</v>
      </c>
      <c r="AI24" s="111">
        <v>0.33407130943455648</v>
      </c>
    </row>
    <row r="25" spans="1:35" s="14" customFormat="1" ht="15" customHeight="1" x14ac:dyDescent="0.25">
      <c r="A25" s="216">
        <v>12</v>
      </c>
      <c r="B25" s="94">
        <v>32</v>
      </c>
      <c r="C25" s="8" t="s">
        <v>170</v>
      </c>
      <c r="D25" s="104" t="s">
        <v>166</v>
      </c>
      <c r="E25" s="112">
        <v>0.72959694066160308</v>
      </c>
      <c r="F25" s="111">
        <v>0.53081027561059269</v>
      </c>
      <c r="G25" s="111">
        <v>0.72613736888440927</v>
      </c>
      <c r="H25" s="111">
        <v>0.90873576009442059</v>
      </c>
      <c r="I25" s="158">
        <v>0.73045203597654595</v>
      </c>
      <c r="J25" s="112">
        <v>0.98827419097736002</v>
      </c>
      <c r="K25" s="111">
        <v>1.1390100864461143</v>
      </c>
      <c r="L25" s="111">
        <v>1.0388294144858814</v>
      </c>
      <c r="M25" s="111">
        <v>1.3061472947679311</v>
      </c>
      <c r="N25" s="158">
        <v>1.1137450128875048</v>
      </c>
      <c r="O25" s="112">
        <v>1.4697120900905078</v>
      </c>
      <c r="P25" s="111">
        <v>1.6634364179932266</v>
      </c>
      <c r="Q25" s="111">
        <v>1.3696104853220301</v>
      </c>
      <c r="R25" s="111">
        <v>1.1719104896834573</v>
      </c>
      <c r="S25" s="158">
        <v>1.4110596335196099</v>
      </c>
      <c r="T25" s="112">
        <v>1.3539780662858727</v>
      </c>
      <c r="U25" s="111">
        <v>1.1688749900936817</v>
      </c>
      <c r="V25" s="111">
        <v>0.9602186538277232</v>
      </c>
      <c r="W25" s="111">
        <v>1.1231264556398928</v>
      </c>
      <c r="X25" s="158">
        <v>1.1496834187990654</v>
      </c>
      <c r="Y25" s="112">
        <v>1.0155422536372991</v>
      </c>
      <c r="Z25" s="111">
        <v>1.2057237893087864</v>
      </c>
      <c r="AA25" s="111">
        <v>1.1409276327780553</v>
      </c>
      <c r="AB25" s="111">
        <v>1.3319353873848621</v>
      </c>
      <c r="AC25" s="158">
        <v>1.1723394126994569</v>
      </c>
      <c r="AD25" s="112">
        <v>1.3870149457647092</v>
      </c>
      <c r="AE25" s="111">
        <v>1.4258450176880149</v>
      </c>
      <c r="AF25" s="111">
        <v>1.5191282042427598</v>
      </c>
      <c r="AG25" s="111">
        <v>1.7018309763590027</v>
      </c>
      <c r="AH25" s="158">
        <v>1.5086455213768579</v>
      </c>
      <c r="AI25" s="111">
        <v>1.5599493549263603</v>
      </c>
    </row>
    <row r="26" spans="1:35" s="14" customFormat="1" ht="15" customHeight="1" x14ac:dyDescent="0.25">
      <c r="A26" s="216"/>
      <c r="B26" s="94"/>
      <c r="D26" s="101"/>
    </row>
    <row r="27" spans="1:35" s="14" customFormat="1" ht="20.100000000000001" customHeight="1" x14ac:dyDescent="0.25">
      <c r="A27" s="216"/>
      <c r="B27" s="94"/>
      <c r="C27" s="83" t="s">
        <v>9</v>
      </c>
      <c r="D27" s="123"/>
      <c r="E27" s="124" t="str">
        <f t="shared" ref="E27:AC27" si="4">E$5</f>
        <v>1Q20</v>
      </c>
      <c r="F27" s="124" t="str">
        <f t="shared" si="4"/>
        <v>2Q20</v>
      </c>
      <c r="G27" s="124" t="str">
        <f t="shared" si="4"/>
        <v>3Q20</v>
      </c>
      <c r="H27" s="124" t="str">
        <f t="shared" si="4"/>
        <v>4Q20</v>
      </c>
      <c r="I27" s="124">
        <f>I$5</f>
        <v>2020</v>
      </c>
      <c r="J27" s="124" t="str">
        <f t="shared" si="4"/>
        <v>1Q21</v>
      </c>
      <c r="K27" s="124" t="str">
        <f t="shared" si="4"/>
        <v>2Q21</v>
      </c>
      <c r="L27" s="124" t="str">
        <f t="shared" si="4"/>
        <v>3Q21</v>
      </c>
      <c r="M27" s="124" t="str">
        <f t="shared" si="4"/>
        <v>4Q21</v>
      </c>
      <c r="N27" s="124">
        <f>N$5</f>
        <v>2021</v>
      </c>
      <c r="O27" s="124" t="str">
        <f t="shared" si="4"/>
        <v>1Q22</v>
      </c>
      <c r="P27" s="124" t="str">
        <f t="shared" si="4"/>
        <v>2Q22</v>
      </c>
      <c r="Q27" s="124" t="str">
        <f t="shared" si="4"/>
        <v>3Q22</v>
      </c>
      <c r="R27" s="124" t="str">
        <f t="shared" si="4"/>
        <v>4Q22</v>
      </c>
      <c r="S27" s="124">
        <f t="shared" si="4"/>
        <v>2022</v>
      </c>
      <c r="T27" s="124" t="str">
        <f t="shared" si="4"/>
        <v>1Q23</v>
      </c>
      <c r="U27" s="124" t="str">
        <f t="shared" si="4"/>
        <v>2Q23</v>
      </c>
      <c r="V27" s="124" t="str">
        <f t="shared" si="4"/>
        <v>3Q23</v>
      </c>
      <c r="W27" s="124" t="str">
        <f t="shared" si="4"/>
        <v>4Q23</v>
      </c>
      <c r="X27" s="124">
        <f t="shared" si="4"/>
        <v>2023</v>
      </c>
      <c r="Y27" s="124" t="str">
        <f t="shared" si="4"/>
        <v>1Q24</v>
      </c>
      <c r="Z27" s="124" t="str">
        <f t="shared" si="4"/>
        <v>2Q24</v>
      </c>
      <c r="AA27" s="124" t="str">
        <f t="shared" si="4"/>
        <v>3Q24</v>
      </c>
      <c r="AB27" s="124" t="str">
        <f t="shared" si="4"/>
        <v>4Q24</v>
      </c>
      <c r="AC27" s="124">
        <f t="shared" si="4"/>
        <v>2024</v>
      </c>
      <c r="AD27" s="124" t="str">
        <f t="shared" ref="AD27:AI27" si="5">AD$5</f>
        <v>1Q25</v>
      </c>
      <c r="AE27" s="124" t="str">
        <f t="shared" si="5"/>
        <v>2Q25</v>
      </c>
      <c r="AF27" s="124" t="str">
        <f t="shared" si="5"/>
        <v>3Q25</v>
      </c>
      <c r="AG27" s="124" t="str">
        <f t="shared" si="5"/>
        <v>4Q25</v>
      </c>
      <c r="AH27" s="124">
        <f t="shared" si="5"/>
        <v>2025</v>
      </c>
      <c r="AI27" s="124" t="str">
        <f t="shared" si="5"/>
        <v>1Q26</v>
      </c>
    </row>
    <row r="28" spans="1:35" s="14" customFormat="1" ht="15" customHeight="1" x14ac:dyDescent="0.25">
      <c r="A28" s="216"/>
      <c r="B28" s="94">
        <v>33</v>
      </c>
      <c r="C28" s="11" t="s">
        <v>167</v>
      </c>
      <c r="D28" s="113" t="s">
        <v>148</v>
      </c>
      <c r="E28" s="12">
        <v>20.812226999999996</v>
      </c>
      <c r="F28" s="13">
        <v>18.188044959484099</v>
      </c>
      <c r="G28" s="13">
        <v>18.647558997571469</v>
      </c>
      <c r="H28" s="13">
        <v>20.944060031712056</v>
      </c>
      <c r="I28" s="157">
        <v>78.591890988767616</v>
      </c>
      <c r="J28" s="12">
        <v>19.862318998038766</v>
      </c>
      <c r="K28" s="13">
        <v>20.443363007068637</v>
      </c>
      <c r="L28" s="13">
        <v>19.707666016101836</v>
      </c>
      <c r="M28" s="13">
        <v>20.777778997705461</v>
      </c>
      <c r="N28" s="157">
        <v>80.791127018914693</v>
      </c>
      <c r="O28" s="12">
        <v>19.188668021678922</v>
      </c>
      <c r="P28" s="13">
        <v>20.498365008771419</v>
      </c>
      <c r="Q28" s="13">
        <v>22.280581019222737</v>
      </c>
      <c r="R28" s="13">
        <v>21.749924989034174</v>
      </c>
      <c r="S28" s="157">
        <v>83.717539038707258</v>
      </c>
      <c r="T28" s="12">
        <v>20.173233007046701</v>
      </c>
      <c r="U28" s="13">
        <v>20.337361998043541</v>
      </c>
      <c r="V28" s="13">
        <v>19.356973026382928</v>
      </c>
      <c r="W28" s="13">
        <v>22.601983999028718</v>
      </c>
      <c r="X28" s="157">
        <v>82.469552030501887</v>
      </c>
      <c r="Y28" s="12">
        <v>19.812937996881963</v>
      </c>
      <c r="Z28" s="13">
        <v>21.241688988245965</v>
      </c>
      <c r="AA28" s="13">
        <v>18.706528011516919</v>
      </c>
      <c r="AB28" s="13">
        <v>23.244327006870698</v>
      </c>
      <c r="AC28" s="157">
        <v>83.005482003515539</v>
      </c>
      <c r="AD28" s="12">
        <v>11.873872017250717</v>
      </c>
      <c r="AE28" s="13">
        <v>18.425433969659164</v>
      </c>
      <c r="AF28" s="13">
        <v>18.704148014353464</v>
      </c>
      <c r="AG28" s="13">
        <v>15.039673001248362</v>
      </c>
      <c r="AH28" s="157">
        <v>64.04312700251171</v>
      </c>
      <c r="AI28" s="13">
        <v>18.13697901602935</v>
      </c>
    </row>
    <row r="29" spans="1:35" s="14" customFormat="1" ht="15" customHeight="1" x14ac:dyDescent="0.25">
      <c r="A29" s="216"/>
      <c r="B29" s="94">
        <v>41</v>
      </c>
      <c r="C29" s="199" t="s">
        <v>6</v>
      </c>
      <c r="D29" s="195" t="s">
        <v>149</v>
      </c>
      <c r="E29" s="196">
        <v>0.92056027713393851</v>
      </c>
      <c r="F29" s="197">
        <v>0.92756756278400021</v>
      </c>
      <c r="G29" s="197">
        <v>0.93268967154716031</v>
      </c>
      <c r="H29" s="197">
        <v>0.93320484890728761</v>
      </c>
      <c r="I29" s="198">
        <v>0.92845375220839155</v>
      </c>
      <c r="J29" s="196">
        <v>0.93879999999999997</v>
      </c>
      <c r="K29" s="197">
        <v>0.94730000000000003</v>
      </c>
      <c r="L29" s="197">
        <v>0.93180000000000007</v>
      </c>
      <c r="M29" s="197">
        <v>0.92590000000000006</v>
      </c>
      <c r="N29" s="198">
        <v>0.93601390089506087</v>
      </c>
      <c r="O29" s="196">
        <v>0.92359999999999998</v>
      </c>
      <c r="P29" s="197">
        <v>0.9308641980168828</v>
      </c>
      <c r="Q29" s="197">
        <v>0.93603789353183653</v>
      </c>
      <c r="R29" s="197">
        <v>0.93517547821311442</v>
      </c>
      <c r="S29" s="198">
        <v>0.93129999999999991</v>
      </c>
      <c r="T29" s="196">
        <v>0.92326555963175594</v>
      </c>
      <c r="U29" s="197">
        <v>0.94020000000000004</v>
      </c>
      <c r="V29" s="197">
        <v>0.93777820030267434</v>
      </c>
      <c r="W29" s="197">
        <v>0.94641064882574732</v>
      </c>
      <c r="X29" s="198">
        <v>0.94027810145038027</v>
      </c>
      <c r="Y29" s="196">
        <v>0.91579999999999995</v>
      </c>
      <c r="Z29" s="197">
        <v>0.94379999999999997</v>
      </c>
      <c r="AA29" s="197">
        <v>0.94699999999999995</v>
      </c>
      <c r="AB29" s="197">
        <v>0.94850000000000001</v>
      </c>
      <c r="AC29" s="198">
        <v>0.93899999999999995</v>
      </c>
      <c r="AD29" s="196">
        <v>0.94489999999999996</v>
      </c>
      <c r="AE29" s="197">
        <v>0.92461156304420911</v>
      </c>
      <c r="AF29" s="197">
        <v>0.94200547851372807</v>
      </c>
      <c r="AG29" s="197">
        <v>0.92149461199839588</v>
      </c>
      <c r="AH29" s="198">
        <v>0.93231604890272646</v>
      </c>
      <c r="AI29" s="197">
        <v>0.91890000000000005</v>
      </c>
    </row>
    <row r="30" spans="1:35" s="14" customFormat="1" ht="15" customHeight="1" x14ac:dyDescent="0.25">
      <c r="A30" s="216"/>
      <c r="C30" s="11"/>
      <c r="D30" s="113"/>
      <c r="E30" s="12"/>
      <c r="F30" s="13"/>
      <c r="G30" s="13"/>
      <c r="H30" s="13"/>
      <c r="I30" s="157"/>
      <c r="J30" s="12"/>
      <c r="K30" s="13"/>
      <c r="L30" s="13"/>
      <c r="M30" s="13"/>
      <c r="N30" s="157"/>
      <c r="O30" s="12"/>
      <c r="P30" s="13"/>
      <c r="Q30" s="13"/>
      <c r="R30" s="13"/>
      <c r="S30" s="157"/>
      <c r="T30" s="12"/>
      <c r="U30" s="13"/>
      <c r="V30" s="13"/>
      <c r="W30" s="13"/>
      <c r="X30" s="157"/>
      <c r="Y30" s="12"/>
      <c r="Z30" s="13"/>
      <c r="AA30" s="13"/>
      <c r="AB30" s="13"/>
      <c r="AC30" s="157"/>
      <c r="AD30" s="12"/>
      <c r="AE30" s="13"/>
      <c r="AF30" s="13"/>
      <c r="AG30" s="13"/>
      <c r="AH30" s="157"/>
      <c r="AI30" s="13"/>
    </row>
    <row r="31" spans="1:35" s="14" customFormat="1" ht="15" customHeight="1" x14ac:dyDescent="0.25">
      <c r="A31" s="216">
        <v>58</v>
      </c>
      <c r="B31" s="94">
        <v>53</v>
      </c>
      <c r="C31" s="115" t="s">
        <v>169</v>
      </c>
      <c r="D31" s="104" t="s">
        <v>166</v>
      </c>
      <c r="E31" s="200" t="s">
        <v>181</v>
      </c>
      <c r="F31" s="201" t="s">
        <v>181</v>
      </c>
      <c r="G31" s="201" t="s">
        <v>181</v>
      </c>
      <c r="H31" s="201" t="s">
        <v>181</v>
      </c>
      <c r="I31" s="202" t="s">
        <v>181</v>
      </c>
      <c r="J31" s="112">
        <v>0.23448661876261429</v>
      </c>
      <c r="K31" s="111">
        <v>0.2622829518794908</v>
      </c>
      <c r="L31" s="111">
        <v>0.29887244648346395</v>
      </c>
      <c r="M31" s="111">
        <v>0.29418243805713856</v>
      </c>
      <c r="N31" s="158">
        <v>0.27259456992446285</v>
      </c>
      <c r="O31" s="112">
        <v>0.35890342278875764</v>
      </c>
      <c r="P31" s="111">
        <v>0.39712743621173741</v>
      </c>
      <c r="Q31" s="111">
        <v>0.37290133646192336</v>
      </c>
      <c r="R31" s="111">
        <v>0.33561486785469435</v>
      </c>
      <c r="S31" s="158">
        <v>0.36592319524036387</v>
      </c>
      <c r="T31" s="112">
        <v>0.54213250448269246</v>
      </c>
      <c r="U31" s="111">
        <v>0.44905101624715382</v>
      </c>
      <c r="V31" s="111">
        <v>0.49522098374417822</v>
      </c>
      <c r="W31" s="111">
        <v>0.4758044440546475</v>
      </c>
      <c r="X31" s="158">
        <v>0.48999261267920718</v>
      </c>
      <c r="Y31" s="112">
        <v>0.44996187068320914</v>
      </c>
      <c r="Z31" s="111">
        <v>0.39640885090604105</v>
      </c>
      <c r="AA31" s="111">
        <v>0.44051308557367197</v>
      </c>
      <c r="AB31" s="111">
        <v>0.46794710406179241</v>
      </c>
      <c r="AC31" s="158">
        <v>0.43916430802643708</v>
      </c>
      <c r="AD31" s="112">
        <v>0.54857816038498464</v>
      </c>
      <c r="AE31" s="111">
        <v>0.57649026458097297</v>
      </c>
      <c r="AF31" s="111">
        <v>0.55192302211831024</v>
      </c>
      <c r="AG31" s="111">
        <v>0.5520325486084402</v>
      </c>
      <c r="AH31" s="158">
        <v>0.55781810226615813</v>
      </c>
      <c r="AI31" s="111">
        <v>0.54713847508270719</v>
      </c>
    </row>
    <row r="32" spans="1:35" s="14" customFormat="1" ht="15" customHeight="1" x14ac:dyDescent="0.25">
      <c r="A32" s="216">
        <v>42</v>
      </c>
      <c r="B32" s="94">
        <v>45</v>
      </c>
      <c r="C32" s="8" t="s">
        <v>170</v>
      </c>
      <c r="D32" s="104" t="s">
        <v>166</v>
      </c>
      <c r="E32" s="112">
        <v>0.90949794064912293</v>
      </c>
      <c r="F32" s="111">
        <v>0.75199377980012427</v>
      </c>
      <c r="G32" s="111">
        <v>0.88469756929528443</v>
      </c>
      <c r="H32" s="111">
        <v>0.91527058118885884</v>
      </c>
      <c r="I32" s="158">
        <v>0.86882875908506463</v>
      </c>
      <c r="J32" s="112">
        <v>0.92033175123814615</v>
      </c>
      <c r="K32" s="111">
        <v>1.0051850990344826</v>
      </c>
      <c r="L32" s="111">
        <v>1.0769969404756847</v>
      </c>
      <c r="M32" s="111">
        <v>1.1262433435162962</v>
      </c>
      <c r="N32" s="158">
        <v>1.0330291429235081</v>
      </c>
      <c r="O32" s="112">
        <v>1.3498828729793373</v>
      </c>
      <c r="P32" s="111">
        <v>1.4977721802287951</v>
      </c>
      <c r="Q32" s="111">
        <v>1.4529961561863283</v>
      </c>
      <c r="R32" s="111">
        <v>1.3522230250246094</v>
      </c>
      <c r="S32" s="158">
        <v>1.4141374067132284</v>
      </c>
      <c r="T32" s="112">
        <v>1.3504528520995005</v>
      </c>
      <c r="U32" s="111">
        <v>1.2284781218580449</v>
      </c>
      <c r="V32" s="111">
        <v>1.2623234800300012</v>
      </c>
      <c r="W32" s="111">
        <v>0.99710142656656464</v>
      </c>
      <c r="X32" s="158">
        <v>1.2027705045467139</v>
      </c>
      <c r="Y32" s="112">
        <v>1.1196160979350533</v>
      </c>
      <c r="Z32" s="111">
        <v>1.2059797821672349</v>
      </c>
      <c r="AA32" s="111">
        <v>1.3077076693351481</v>
      </c>
      <c r="AB32" s="111">
        <v>1.2662653567036912</v>
      </c>
      <c r="AC32" s="158">
        <v>1.225219091823271</v>
      </c>
      <c r="AD32" s="112">
        <v>1.3915113972252939</v>
      </c>
      <c r="AE32" s="111">
        <v>1.4041011113496615</v>
      </c>
      <c r="AF32" s="111">
        <v>1.5481583651868651</v>
      </c>
      <c r="AG32" s="111">
        <v>1.8784384469588946</v>
      </c>
      <c r="AH32" s="158">
        <v>1.5619571083969774</v>
      </c>
      <c r="AI32" s="111">
        <v>1.622808562207521</v>
      </c>
    </row>
    <row r="33" spans="1:22" ht="15" customHeight="1" x14ac:dyDescent="0.2">
      <c r="A33" s="223"/>
    </row>
    <row r="34" spans="1:22" ht="18" customHeight="1" x14ac:dyDescent="0.2">
      <c r="A34" s="223"/>
      <c r="C34" s="310" t="s">
        <v>197</v>
      </c>
      <c r="D34" s="310"/>
      <c r="E34" s="310"/>
      <c r="F34" s="310"/>
      <c r="G34" s="310"/>
      <c r="H34" s="310"/>
      <c r="I34" s="310"/>
      <c r="J34" s="310"/>
      <c r="K34" s="310"/>
      <c r="L34" s="310"/>
      <c r="M34" s="310"/>
      <c r="N34" s="310"/>
      <c r="O34" s="310"/>
      <c r="P34" s="310"/>
      <c r="Q34" s="310"/>
      <c r="R34" s="310"/>
      <c r="S34" s="310"/>
      <c r="T34" s="310"/>
      <c r="U34" s="310"/>
      <c r="V34" s="310"/>
    </row>
  </sheetData>
  <mergeCells count="1">
    <mergeCell ref="C34:V34"/>
  </mergeCells>
  <phoneticPr fontId="13" type="noConversion"/>
  <pageMargins left="0.511811024" right="0.511811024" top="0.78740157499999996" bottom="0.78740157499999996" header="0.31496062000000002" footer="0.31496062000000002"/>
  <pageSetup paperSize="9"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0691-9844-4F0C-80CF-0884F43B6205}">
  <dimension ref="A1:O125"/>
  <sheetViews>
    <sheetView showGridLines="0" topLeftCell="A90" zoomScaleNormal="100" workbookViewId="0">
      <selection activeCell="E109" sqref="E109:O109"/>
    </sheetView>
  </sheetViews>
  <sheetFormatPr defaultColWidth="8.7109375" defaultRowHeight="15" customHeight="1" x14ac:dyDescent="0.2"/>
  <cols>
    <col min="1" max="1" width="1.42578125" style="97" customWidth="1"/>
    <col min="2" max="2" width="3.7109375" style="116" customWidth="1"/>
    <col min="3" max="3" width="42.7109375" style="97" customWidth="1"/>
    <col min="4" max="4" width="11.5703125" style="114" customWidth="1"/>
    <col min="5" max="15" width="11.5703125" style="97" customWidth="1"/>
    <col min="16" max="16384" width="8.7109375" style="97"/>
  </cols>
  <sheetData>
    <row r="1" spans="1:15" s="14" customFormat="1" ht="15" customHeight="1" x14ac:dyDescent="0.25">
      <c r="B1" s="94"/>
      <c r="D1" s="101"/>
    </row>
    <row r="2" spans="1:15" s="14" customFormat="1" ht="15" customHeight="1" x14ac:dyDescent="0.25">
      <c r="B2" s="94"/>
      <c r="D2" s="101"/>
    </row>
    <row r="3" spans="1:15" s="14" customFormat="1" ht="15" customHeight="1" x14ac:dyDescent="0.25">
      <c r="B3" s="94"/>
      <c r="C3" s="82" t="s">
        <v>316</v>
      </c>
      <c r="D3" s="102"/>
    </row>
    <row r="4" spans="1:15" s="14" customFormat="1" ht="8.1" customHeight="1" x14ac:dyDescent="0.25">
      <c r="B4" s="94"/>
      <c r="C4" s="82"/>
      <c r="D4" s="102"/>
    </row>
    <row r="5" spans="1:15" s="14" customFormat="1" ht="20.100000000000001" customHeight="1" x14ac:dyDescent="0.25">
      <c r="B5" s="94"/>
      <c r="C5" s="106" t="s">
        <v>0</v>
      </c>
      <c r="D5" s="107"/>
      <c r="E5" s="108" t="s">
        <v>210</v>
      </c>
      <c r="F5" s="108" t="s">
        <v>222</v>
      </c>
      <c r="G5" s="108" t="s">
        <v>227</v>
      </c>
      <c r="H5" s="108" t="s">
        <v>229</v>
      </c>
      <c r="I5" s="109">
        <v>2024</v>
      </c>
      <c r="J5" s="108" t="s">
        <v>238</v>
      </c>
      <c r="K5" s="108" t="s">
        <v>244</v>
      </c>
      <c r="L5" s="108" t="s">
        <v>247</v>
      </c>
      <c r="M5" s="108" t="s">
        <v>251</v>
      </c>
      <c r="N5" s="109">
        <v>2025</v>
      </c>
      <c r="O5" s="108" t="s">
        <v>263</v>
      </c>
    </row>
    <row r="6" spans="1:15" s="14" customFormat="1" ht="15" customHeight="1" x14ac:dyDescent="0.25">
      <c r="B6" s="94">
        <v>153</v>
      </c>
      <c r="C6" s="272" t="s">
        <v>283</v>
      </c>
      <c r="D6" s="276" t="s">
        <v>308</v>
      </c>
      <c r="E6" s="260">
        <v>137578.71111097781</v>
      </c>
      <c r="F6" s="260">
        <v>147690.87624919292</v>
      </c>
      <c r="G6" s="260">
        <v>152580.07929869788</v>
      </c>
      <c r="H6" s="260">
        <v>151465.62313235673</v>
      </c>
      <c r="I6" s="261">
        <v>589315.28979122534</v>
      </c>
      <c r="J6" s="260">
        <v>127896.79345603214</v>
      </c>
      <c r="K6" s="260">
        <v>140460.70512640907</v>
      </c>
      <c r="L6" s="260">
        <v>147310.51843034104</v>
      </c>
      <c r="M6" s="260">
        <v>139873.18294276591</v>
      </c>
      <c r="N6" s="261">
        <v>555541.19995554816</v>
      </c>
      <c r="O6" s="260">
        <v>143793.8923372931</v>
      </c>
    </row>
    <row r="7" spans="1:15" s="14" customFormat="1" ht="15" customHeight="1" x14ac:dyDescent="0.25">
      <c r="B7" s="94">
        <f>B6+1</f>
        <v>154</v>
      </c>
      <c r="C7" s="115" t="s">
        <v>62</v>
      </c>
      <c r="D7" s="277" t="s">
        <v>301</v>
      </c>
      <c r="E7" s="262">
        <v>375.77204722499255</v>
      </c>
      <c r="F7" s="262">
        <v>452.73209460463664</v>
      </c>
      <c r="G7" s="262">
        <v>473.51773443868774</v>
      </c>
      <c r="H7" s="262">
        <v>504.08628691476719</v>
      </c>
      <c r="I7" s="263">
        <v>1806.1081631830841</v>
      </c>
      <c r="J7" s="262">
        <v>423.55547213324019</v>
      </c>
      <c r="K7" s="262">
        <v>470.44852586604344</v>
      </c>
      <c r="L7" s="262">
        <v>520.94515004168136</v>
      </c>
      <c r="M7" s="262">
        <v>551.08130053375044</v>
      </c>
      <c r="N7" s="263">
        <v>1966.0304485747156</v>
      </c>
      <c r="O7" s="262">
        <v>563.49716364193773</v>
      </c>
    </row>
    <row r="8" spans="1:15" s="14" customFormat="1" ht="15" customHeight="1" x14ac:dyDescent="0.25">
      <c r="B8" s="94">
        <f>B7+1</f>
        <v>155</v>
      </c>
      <c r="C8" s="115" t="s">
        <v>307</v>
      </c>
      <c r="D8" s="277" t="s">
        <v>301</v>
      </c>
      <c r="E8" s="262">
        <v>-15.501652548905657</v>
      </c>
      <c r="F8" s="262">
        <v>-16.199944103407407</v>
      </c>
      <c r="G8" s="262">
        <v>-18.017750393647006</v>
      </c>
      <c r="H8" s="262">
        <v>-12.736128382932909</v>
      </c>
      <c r="I8" s="263">
        <v>-62.455475428892981</v>
      </c>
      <c r="J8" s="262">
        <v>-16.168479612322585</v>
      </c>
      <c r="K8" s="262">
        <v>-14.556075035053869</v>
      </c>
      <c r="L8" s="262">
        <v>-17.643190062044152</v>
      </c>
      <c r="M8" s="262">
        <v>-15.023560845761795</v>
      </c>
      <c r="N8" s="263">
        <v>-63.391305555182399</v>
      </c>
      <c r="O8" s="262">
        <v>-15.151032613739671</v>
      </c>
    </row>
    <row r="9" spans="1:15" s="14" customFormat="1" ht="15" customHeight="1" x14ac:dyDescent="0.25">
      <c r="B9" s="94">
        <f>B8+1</f>
        <v>156</v>
      </c>
      <c r="C9" s="115" t="s">
        <v>284</v>
      </c>
      <c r="D9" s="244" t="s">
        <v>301</v>
      </c>
      <c r="E9" s="262">
        <v>2.0993968582374043</v>
      </c>
      <c r="F9" s="262">
        <v>1.9651974121570372</v>
      </c>
      <c r="G9" s="262">
        <v>2.1079728413813248</v>
      </c>
      <c r="H9" s="262">
        <v>2.8950374791069278</v>
      </c>
      <c r="I9" s="263">
        <v>9.067604590882695</v>
      </c>
      <c r="J9" s="262">
        <v>3.8433121116978541</v>
      </c>
      <c r="K9" s="262">
        <v>3.155375663048388</v>
      </c>
      <c r="L9" s="262">
        <v>3.3774982864800966</v>
      </c>
      <c r="M9" s="262">
        <v>2.8699663863957774</v>
      </c>
      <c r="N9" s="263">
        <v>13.246152447622116</v>
      </c>
      <c r="O9" s="262">
        <v>2.6650739424531684</v>
      </c>
    </row>
    <row r="10" spans="1:15" s="14" customFormat="1" ht="15" customHeight="1" x14ac:dyDescent="0.25">
      <c r="B10" s="94">
        <f>B9+1</f>
        <v>157</v>
      </c>
      <c r="C10" s="8" t="s">
        <v>288</v>
      </c>
      <c r="D10" s="244" t="s">
        <v>301</v>
      </c>
      <c r="E10" s="262">
        <v>-20.023571355819492</v>
      </c>
      <c r="F10" s="262">
        <v>-19.426954002797281</v>
      </c>
      <c r="G10" s="262">
        <v>-23.833286934441126</v>
      </c>
      <c r="H10" s="262">
        <v>-27.448557495597008</v>
      </c>
      <c r="I10" s="263">
        <v>-90.732369788654907</v>
      </c>
      <c r="J10" s="262">
        <v>-22.769359104290963</v>
      </c>
      <c r="K10" s="262">
        <v>-23.875156042207145</v>
      </c>
      <c r="L10" s="262">
        <v>-23.680740860728104</v>
      </c>
      <c r="M10" s="262">
        <v>-23.682385407608525</v>
      </c>
      <c r="N10" s="263">
        <v>-94.007641414834737</v>
      </c>
      <c r="O10" s="262">
        <v>-31.491433906546654</v>
      </c>
    </row>
    <row r="11" spans="1:15" s="14" customFormat="1" ht="15" customHeight="1" x14ac:dyDescent="0.25">
      <c r="B11" s="94">
        <f t="shared" ref="B11:B24" si="0">B10+1</f>
        <v>158</v>
      </c>
      <c r="C11" s="8" t="s">
        <v>285</v>
      </c>
      <c r="D11" s="244" t="s">
        <v>301</v>
      </c>
      <c r="E11" s="262">
        <v>-40.27610556542799</v>
      </c>
      <c r="F11" s="262">
        <v>-49.063162145334694</v>
      </c>
      <c r="G11" s="262">
        <v>-51.751292626226665</v>
      </c>
      <c r="H11" s="262">
        <v>-44.992296393678281</v>
      </c>
      <c r="I11" s="263">
        <v>-186.08285673066763</v>
      </c>
      <c r="J11" s="262">
        <v>-48.066092372530093</v>
      </c>
      <c r="K11" s="262">
        <v>-55.858263199154919</v>
      </c>
      <c r="L11" s="262">
        <v>-69.525869631519399</v>
      </c>
      <c r="M11" s="262">
        <v>-86.475880147841195</v>
      </c>
      <c r="N11" s="263">
        <v>-259.92610535104563</v>
      </c>
      <c r="O11" s="262">
        <v>-83.080185713875863</v>
      </c>
    </row>
    <row r="12" spans="1:15" s="14" customFormat="1" ht="15" customHeight="1" x14ac:dyDescent="0.25">
      <c r="B12" s="94">
        <f t="shared" si="0"/>
        <v>159</v>
      </c>
      <c r="C12" s="8" t="s">
        <v>290</v>
      </c>
      <c r="D12" s="244" t="s">
        <v>301</v>
      </c>
      <c r="E12" s="262">
        <v>-4.1829095217613981</v>
      </c>
      <c r="F12" s="262">
        <v>-4.7862543138816491</v>
      </c>
      <c r="G12" s="262">
        <v>-3.1963302565165259</v>
      </c>
      <c r="H12" s="262">
        <v>-4.7246121020530918</v>
      </c>
      <c r="I12" s="263">
        <v>-16.890106194212663</v>
      </c>
      <c r="J12" s="262">
        <v>-1.9865997880106758</v>
      </c>
      <c r="K12" s="262">
        <v>-1.7945799283512618</v>
      </c>
      <c r="L12" s="262">
        <v>-1.7370158943982803</v>
      </c>
      <c r="M12" s="262">
        <v>-3.1130202262217663</v>
      </c>
      <c r="N12" s="263">
        <v>-8.6312158369819834</v>
      </c>
      <c r="O12" s="262">
        <v>-3.2467619390533549</v>
      </c>
    </row>
    <row r="13" spans="1:15" s="14" customFormat="1" ht="15" customHeight="1" x14ac:dyDescent="0.25">
      <c r="B13" s="94">
        <f t="shared" si="0"/>
        <v>160</v>
      </c>
      <c r="C13" s="273" t="s">
        <v>291</v>
      </c>
      <c r="D13" s="245" t="s">
        <v>301</v>
      </c>
      <c r="E13" s="264">
        <v>-0.92823452300472964</v>
      </c>
      <c r="F13" s="264">
        <v>22.231795326730932</v>
      </c>
      <c r="G13" s="264">
        <v>10.992488583668456</v>
      </c>
      <c r="H13" s="264">
        <v>2.675438100377308</v>
      </c>
      <c r="I13" s="265">
        <v>34.971487487771967</v>
      </c>
      <c r="J13" s="264">
        <v>-8.8882542579466168</v>
      </c>
      <c r="K13" s="264">
        <v>2.1249424099882122</v>
      </c>
      <c r="L13" s="264">
        <v>15.767131836809872</v>
      </c>
      <c r="M13" s="264">
        <v>10.438916067543666</v>
      </c>
      <c r="N13" s="265">
        <v>19.442736056395134</v>
      </c>
      <c r="O13" s="264">
        <v>9.5735274412496505</v>
      </c>
    </row>
    <row r="14" spans="1:15" s="14" customFormat="1" ht="15" customHeight="1" x14ac:dyDescent="0.25">
      <c r="A14" s="43"/>
      <c r="B14" s="94">
        <f t="shared" si="0"/>
        <v>161</v>
      </c>
      <c r="C14" s="253" t="s">
        <v>292</v>
      </c>
      <c r="D14" s="246" t="s">
        <v>301</v>
      </c>
      <c r="E14" s="266">
        <v>296.95897056831063</v>
      </c>
      <c r="F14" s="266">
        <v>387.45277277810357</v>
      </c>
      <c r="G14" s="266">
        <v>389.81953565290615</v>
      </c>
      <c r="H14" s="266">
        <v>419.75516811999017</v>
      </c>
      <c r="I14" s="261">
        <v>1493.9864471193107</v>
      </c>
      <c r="J14" s="266">
        <v>329.5199991098371</v>
      </c>
      <c r="K14" s="266">
        <v>379.64476973431283</v>
      </c>
      <c r="L14" s="266">
        <v>427.50296371628139</v>
      </c>
      <c r="M14" s="266">
        <v>436.09533636025657</v>
      </c>
      <c r="N14" s="261">
        <v>1572.7630689206881</v>
      </c>
      <c r="O14" s="266">
        <v>442.76635085242521</v>
      </c>
    </row>
    <row r="15" spans="1:15" s="14" customFormat="1" ht="15" customHeight="1" x14ac:dyDescent="0.25">
      <c r="A15" s="43"/>
      <c r="B15" s="94">
        <f t="shared" si="0"/>
        <v>162</v>
      </c>
      <c r="C15" s="254" t="s">
        <v>293</v>
      </c>
      <c r="D15" s="295" t="s">
        <v>306</v>
      </c>
      <c r="E15" s="296">
        <v>2158.4660022637427</v>
      </c>
      <c r="F15" s="296">
        <v>2623.4035752104955</v>
      </c>
      <c r="G15" s="296">
        <v>2554.852097630499</v>
      </c>
      <c r="H15" s="296">
        <v>2771.2900091738393</v>
      </c>
      <c r="I15" s="297">
        <v>2535.1224938497353</v>
      </c>
      <c r="J15" s="296">
        <v>2576.4523895051225</v>
      </c>
      <c r="K15" s="296">
        <v>2702.8539362140291</v>
      </c>
      <c r="L15" s="296">
        <v>2902.0532156937284</v>
      </c>
      <c r="M15" s="296">
        <v>3117.790895905332</v>
      </c>
      <c r="N15" s="297">
        <v>2831.0466785299332</v>
      </c>
      <c r="O15" s="296">
        <v>3079.1735563694265</v>
      </c>
    </row>
    <row r="16" spans="1:15" s="14" customFormat="1" ht="15" customHeight="1" x14ac:dyDescent="0.25">
      <c r="A16" s="43"/>
      <c r="B16" s="94"/>
      <c r="C16" s="255" t="s">
        <v>305</v>
      </c>
      <c r="D16" s="269" t="s">
        <v>303</v>
      </c>
      <c r="E16" s="270">
        <f>E15/2204.62</f>
        <v>0.97906487388472518</v>
      </c>
      <c r="F16" s="270">
        <f t="shared" ref="F16:O16" si="1">F15/2204.62</f>
        <v>1.1899572603035877</v>
      </c>
      <c r="G16" s="270">
        <f t="shared" si="1"/>
        <v>1.1588627961419651</v>
      </c>
      <c r="H16" s="270">
        <f t="shared" si="1"/>
        <v>1.2570374981510826</v>
      </c>
      <c r="I16" s="271">
        <f t="shared" si="1"/>
        <v>1.149913587761036</v>
      </c>
      <c r="J16" s="270">
        <f t="shared" si="1"/>
        <v>1.1686605353780346</v>
      </c>
      <c r="K16" s="270">
        <f t="shared" si="1"/>
        <v>1.2259953807068924</v>
      </c>
      <c r="L16" s="270">
        <f t="shared" si="1"/>
        <v>1.3163507614435723</v>
      </c>
      <c r="M16" s="270">
        <f t="shared" si="1"/>
        <v>1.4142078434856493</v>
      </c>
      <c r="N16" s="271">
        <f t="shared" si="1"/>
        <v>1.2841426996624967</v>
      </c>
      <c r="O16" s="270">
        <f t="shared" si="1"/>
        <v>1.396691292090894</v>
      </c>
    </row>
    <row r="17" spans="1:15" s="14" customFormat="1" ht="15" customHeight="1" x14ac:dyDescent="0.25">
      <c r="B17" s="94">
        <f>B15+1</f>
        <v>163</v>
      </c>
      <c r="C17" s="115" t="s">
        <v>337</v>
      </c>
      <c r="D17" s="244" t="s">
        <v>301</v>
      </c>
      <c r="E17" s="262">
        <v>7.7374350119723676</v>
      </c>
      <c r="F17" s="262">
        <v>22.175281998541177</v>
      </c>
      <c r="G17" s="262">
        <v>19.802979174125294</v>
      </c>
      <c r="H17" s="262">
        <v>23.139717739047452</v>
      </c>
      <c r="I17" s="263">
        <v>72.855413923686299</v>
      </c>
      <c r="J17" s="262">
        <v>15.006837384665655</v>
      </c>
      <c r="K17" s="262">
        <v>19.580570279437822</v>
      </c>
      <c r="L17" s="262">
        <v>24.408549127863193</v>
      </c>
      <c r="M17" s="262">
        <v>34.262459209964533</v>
      </c>
      <c r="N17" s="263">
        <v>93.258416001931209</v>
      </c>
      <c r="O17" s="262">
        <v>11.783526855694824</v>
      </c>
    </row>
    <row r="18" spans="1:15" s="14" customFormat="1" ht="15" customHeight="1" x14ac:dyDescent="0.25">
      <c r="B18" s="94">
        <f t="shared" si="0"/>
        <v>164</v>
      </c>
      <c r="C18" s="8" t="s">
        <v>294</v>
      </c>
      <c r="D18" s="244" t="s">
        <v>301</v>
      </c>
      <c r="E18" s="262">
        <v>304.696405580283</v>
      </c>
      <c r="F18" s="262">
        <v>409.62805477664472</v>
      </c>
      <c r="G18" s="262">
        <v>409.62251482703147</v>
      </c>
      <c r="H18" s="262">
        <v>442.89488585903763</v>
      </c>
      <c r="I18" s="263">
        <v>1566.8418610429969</v>
      </c>
      <c r="J18" s="262">
        <v>344.52683649450273</v>
      </c>
      <c r="K18" s="262">
        <v>399.22534001375067</v>
      </c>
      <c r="L18" s="262">
        <v>451.91151284414457</v>
      </c>
      <c r="M18" s="262">
        <v>470.35779557022113</v>
      </c>
      <c r="N18" s="263">
        <v>1666.0214849226193</v>
      </c>
      <c r="O18" s="262">
        <v>454.54987770812005</v>
      </c>
    </row>
    <row r="19" spans="1:15" s="14" customFormat="1" ht="15" customHeight="1" x14ac:dyDescent="0.25">
      <c r="A19" s="43"/>
      <c r="B19" s="94">
        <f t="shared" si="0"/>
        <v>165</v>
      </c>
      <c r="C19" s="255" t="s">
        <v>295</v>
      </c>
      <c r="D19" s="289" t="s">
        <v>306</v>
      </c>
      <c r="E19" s="290">
        <v>2214.7060625862368</v>
      </c>
      <c r="F19" s="290">
        <v>2773.5501689724938</v>
      </c>
      <c r="G19" s="290">
        <v>2684.6395460650888</v>
      </c>
      <c r="H19" s="290">
        <v>2924.0620855071406</v>
      </c>
      <c r="I19" s="291">
        <v>2658.7497188441803</v>
      </c>
      <c r="J19" s="290">
        <v>2693.7879143384685</v>
      </c>
      <c r="K19" s="290">
        <v>2842.2564136671795</v>
      </c>
      <c r="L19" s="290">
        <v>3067.7477593552881</v>
      </c>
      <c r="M19" s="290">
        <v>3362.7446353507576</v>
      </c>
      <c r="N19" s="291">
        <v>2998.9161650943743</v>
      </c>
      <c r="O19" s="290">
        <v>3161.120895468187</v>
      </c>
    </row>
    <row r="20" spans="1:15" s="14" customFormat="1" ht="15" customHeight="1" x14ac:dyDescent="0.25">
      <c r="B20" s="94">
        <f t="shared" si="0"/>
        <v>166</v>
      </c>
      <c r="C20" s="8" t="s">
        <v>290</v>
      </c>
      <c r="D20" s="244" t="s">
        <v>301</v>
      </c>
      <c r="E20" s="262">
        <v>4.1829095217613981</v>
      </c>
      <c r="F20" s="262">
        <v>4.7862543138816491</v>
      </c>
      <c r="G20" s="262">
        <v>3.1963302565165259</v>
      </c>
      <c r="H20" s="262">
        <v>4.7246121020530918</v>
      </c>
      <c r="I20" s="263">
        <v>16.890106194212663</v>
      </c>
      <c r="J20" s="262">
        <v>1.9865997880106758</v>
      </c>
      <c r="K20" s="262">
        <v>1.7945799283512618</v>
      </c>
      <c r="L20" s="262">
        <v>1.7370158943982803</v>
      </c>
      <c r="M20" s="262">
        <v>3.1130202262217663</v>
      </c>
      <c r="N20" s="263">
        <v>8.6312158369819834</v>
      </c>
      <c r="O20" s="262">
        <v>3.2467619390533549</v>
      </c>
    </row>
    <row r="21" spans="1:15" s="14" customFormat="1" ht="15" customHeight="1" x14ac:dyDescent="0.25">
      <c r="B21" s="94">
        <f t="shared" si="0"/>
        <v>167</v>
      </c>
      <c r="C21" s="8" t="s">
        <v>296</v>
      </c>
      <c r="D21" s="244" t="s">
        <v>301</v>
      </c>
      <c r="E21" s="262">
        <v>7.3817941341433988</v>
      </c>
      <c r="F21" s="262">
        <v>7.2135817491327252</v>
      </c>
      <c r="G21" s="262">
        <v>6.8658944373256512</v>
      </c>
      <c r="H21" s="262">
        <v>9.2288145022499037</v>
      </c>
      <c r="I21" s="263">
        <v>30.690084822851677</v>
      </c>
      <c r="J21" s="262">
        <v>7.2096861467344606</v>
      </c>
      <c r="K21" s="262">
        <v>7.9349041469967405</v>
      </c>
      <c r="L21" s="262">
        <v>8.5085958980841419</v>
      </c>
      <c r="M21" s="262">
        <v>10.025289384923184</v>
      </c>
      <c r="N21" s="263">
        <v>33.678475576738528</v>
      </c>
      <c r="O21" s="262">
        <v>10.18638419909489</v>
      </c>
    </row>
    <row r="22" spans="1:15" s="14" customFormat="1" ht="15" customHeight="1" x14ac:dyDescent="0.25">
      <c r="B22" s="94">
        <f t="shared" si="0"/>
        <v>168</v>
      </c>
      <c r="C22" s="8" t="s">
        <v>297</v>
      </c>
      <c r="D22" s="244" t="s">
        <v>301</v>
      </c>
      <c r="E22" s="262">
        <v>316.26110923618779</v>
      </c>
      <c r="F22" s="262">
        <v>421.62789083965907</v>
      </c>
      <c r="G22" s="262">
        <v>419.68473952087362</v>
      </c>
      <c r="H22" s="262">
        <v>456.84831246334062</v>
      </c>
      <c r="I22" s="263">
        <v>1614.4220520600613</v>
      </c>
      <c r="J22" s="262">
        <v>353.72312242924789</v>
      </c>
      <c r="K22" s="262">
        <v>408.95482408909868</v>
      </c>
      <c r="L22" s="262">
        <v>462.15712463662697</v>
      </c>
      <c r="M22" s="262">
        <v>483.49610518136609</v>
      </c>
      <c r="N22" s="263">
        <v>1708.3311763363397</v>
      </c>
      <c r="O22" s="262">
        <v>467.98302384626828</v>
      </c>
    </row>
    <row r="23" spans="1:15" s="14" customFormat="1" ht="15" customHeight="1" x14ac:dyDescent="0.25">
      <c r="A23" s="43"/>
      <c r="B23" s="94">
        <f t="shared" si="0"/>
        <v>169</v>
      </c>
      <c r="C23" s="253" t="s">
        <v>298</v>
      </c>
      <c r="D23" s="246" t="s">
        <v>306</v>
      </c>
      <c r="E23" s="266">
        <v>2298.764879263013</v>
      </c>
      <c r="F23" s="266">
        <v>2854.7998464594602</v>
      </c>
      <c r="G23" s="266">
        <v>2750.5867178065832</v>
      </c>
      <c r="H23" s="266">
        <v>3016.1848148482395</v>
      </c>
      <c r="I23" s="261">
        <v>2739.4878090334241</v>
      </c>
      <c r="J23" s="266">
        <v>2765.6918744475752</v>
      </c>
      <c r="K23" s="266">
        <v>2911.5247835403898</v>
      </c>
      <c r="L23" s="266">
        <v>3137.2988810379347</v>
      </c>
      <c r="M23" s="266">
        <v>3456.6747893283141</v>
      </c>
      <c r="N23" s="261">
        <v>3075.0755776043839</v>
      </c>
      <c r="O23" s="266">
        <v>3254.5403440956607</v>
      </c>
    </row>
    <row r="24" spans="1:15" s="14" customFormat="1" ht="15" customHeight="1" x14ac:dyDescent="0.25">
      <c r="A24" s="43"/>
      <c r="B24" s="94">
        <f t="shared" si="0"/>
        <v>170</v>
      </c>
      <c r="C24" s="254" t="s">
        <v>299</v>
      </c>
      <c r="D24" s="295" t="s">
        <v>303</v>
      </c>
      <c r="E24" s="298">
        <v>1.0427034496933771</v>
      </c>
      <c r="F24" s="298">
        <v>1.2949169682119641</v>
      </c>
      <c r="G24" s="298">
        <v>1.2476466319849151</v>
      </c>
      <c r="H24" s="298">
        <v>1.3681200455626092</v>
      </c>
      <c r="I24" s="299">
        <v>1.2426122456629372</v>
      </c>
      <c r="J24" s="298">
        <v>1.2544982239331837</v>
      </c>
      <c r="K24" s="298">
        <v>1.3206469974600565</v>
      </c>
      <c r="L24" s="298">
        <v>1.4230565272191738</v>
      </c>
      <c r="M24" s="298">
        <v>1.567923174664257</v>
      </c>
      <c r="N24" s="299">
        <v>1.3948324779800527</v>
      </c>
      <c r="O24" s="298">
        <v>1.4762364235540189</v>
      </c>
    </row>
    <row r="25" spans="1:15" customFormat="1" ht="15" customHeight="1" x14ac:dyDescent="0.25">
      <c r="C25" s="304" t="s">
        <v>338</v>
      </c>
    </row>
    <row r="26" spans="1:15" s="14" customFormat="1" ht="15" customHeight="1" x14ac:dyDescent="0.25">
      <c r="B26" s="94"/>
      <c r="C26"/>
      <c r="D26"/>
      <c r="E26"/>
      <c r="F26"/>
      <c r="G26"/>
      <c r="H26"/>
      <c r="I26"/>
      <c r="J26"/>
      <c r="K26"/>
      <c r="L26"/>
      <c r="M26"/>
      <c r="N26"/>
      <c r="O26"/>
    </row>
    <row r="27" spans="1:15" s="14" customFormat="1" ht="20.100000000000001" customHeight="1" x14ac:dyDescent="0.25">
      <c r="A27" s="43"/>
      <c r="B27" s="94"/>
      <c r="C27" s="106" t="s">
        <v>315</v>
      </c>
      <c r="D27" s="107"/>
      <c r="E27" s="108" t="str">
        <f>E$5</f>
        <v>1Q24</v>
      </c>
      <c r="F27" s="108" t="str">
        <f t="shared" ref="F27:O27" si="2">F$5</f>
        <v>2Q24</v>
      </c>
      <c r="G27" s="108" t="str">
        <f t="shared" si="2"/>
        <v>3Q24</v>
      </c>
      <c r="H27" s="108" t="str">
        <f t="shared" si="2"/>
        <v>4Q24</v>
      </c>
      <c r="I27" s="109">
        <f t="shared" si="2"/>
        <v>2024</v>
      </c>
      <c r="J27" s="108" t="str">
        <f t="shared" si="2"/>
        <v>1Q25</v>
      </c>
      <c r="K27" s="108" t="str">
        <f t="shared" si="2"/>
        <v>2Q25</v>
      </c>
      <c r="L27" s="108" t="str">
        <f t="shared" si="2"/>
        <v>3Q25</v>
      </c>
      <c r="M27" s="108" t="str">
        <f t="shared" si="2"/>
        <v>4Q25</v>
      </c>
      <c r="N27" s="109">
        <f t="shared" si="2"/>
        <v>2025</v>
      </c>
      <c r="O27" s="108" t="str">
        <f t="shared" si="2"/>
        <v>1Q26</v>
      </c>
    </row>
    <row r="28" spans="1:15" s="14" customFormat="1" ht="15" customHeight="1" x14ac:dyDescent="0.25">
      <c r="B28" s="94">
        <f>B24+1</f>
        <v>171</v>
      </c>
      <c r="C28" s="8" t="s">
        <v>309</v>
      </c>
      <c r="D28" s="244" t="s">
        <v>308</v>
      </c>
      <c r="E28" s="262">
        <v>137578.71111097781</v>
      </c>
      <c r="F28" s="262">
        <v>147690.87624919292</v>
      </c>
      <c r="G28" s="262">
        <v>152580.07929869788</v>
      </c>
      <c r="H28" s="262">
        <v>151465.62313235673</v>
      </c>
      <c r="I28" s="263">
        <v>589315.28979122534</v>
      </c>
      <c r="J28" s="262">
        <v>127896.79345603214</v>
      </c>
      <c r="K28" s="262">
        <v>140460.70512640907</v>
      </c>
      <c r="L28" s="262">
        <v>147310.51843034104</v>
      </c>
      <c r="M28" s="262">
        <v>139873.18294276591</v>
      </c>
      <c r="N28" s="263">
        <v>555541.19995554816</v>
      </c>
      <c r="O28" s="262">
        <v>143793.8923372931</v>
      </c>
    </row>
    <row r="29" spans="1:15" s="14" customFormat="1" ht="15" customHeight="1" x14ac:dyDescent="0.25">
      <c r="B29" s="94">
        <f>B28+1</f>
        <v>172</v>
      </c>
      <c r="C29" s="279" t="s">
        <v>62</v>
      </c>
      <c r="D29" s="246" t="s">
        <v>301</v>
      </c>
      <c r="E29" s="266">
        <v>375.77204722499255</v>
      </c>
      <c r="F29" s="266">
        <v>454.37872655850265</v>
      </c>
      <c r="G29" s="266">
        <v>474.74012655919341</v>
      </c>
      <c r="H29" s="266">
        <v>505.16902698976719</v>
      </c>
      <c r="I29" s="261">
        <v>1810.0599273324558</v>
      </c>
      <c r="J29" s="266">
        <v>424.34476393324013</v>
      </c>
      <c r="K29" s="266">
        <v>471.89698963488189</v>
      </c>
      <c r="L29" s="266">
        <v>522.04627087864276</v>
      </c>
      <c r="M29" s="266">
        <v>552.66025753375038</v>
      </c>
      <c r="N29" s="261">
        <v>1970.948281980515</v>
      </c>
      <c r="O29" s="266">
        <v>564.94106932193756</v>
      </c>
    </row>
    <row r="30" spans="1:15" s="14" customFormat="1" ht="15" customHeight="1" x14ac:dyDescent="0.25">
      <c r="B30" s="94">
        <f t="shared" ref="B30:B36" si="3">B29+1</f>
        <v>173</v>
      </c>
      <c r="C30" s="8" t="s">
        <v>310</v>
      </c>
      <c r="D30" s="244" t="s">
        <v>301</v>
      </c>
      <c r="E30" s="262">
        <v>-228.96750967323581</v>
      </c>
      <c r="F30" s="262">
        <v>-283.750577510553</v>
      </c>
      <c r="G30" s="262">
        <v>-317.0259296668234</v>
      </c>
      <c r="H30" s="262">
        <v>-343.35614627841846</v>
      </c>
      <c r="I30" s="263">
        <v>-1173.1001631290308</v>
      </c>
      <c r="J30" s="262">
        <v>-289.48420367110748</v>
      </c>
      <c r="K30" s="262">
        <v>-284.37488944610192</v>
      </c>
      <c r="L30" s="262">
        <v>-337.71541319612555</v>
      </c>
      <c r="M30" s="262">
        <v>-390.8657784877563</v>
      </c>
      <c r="N30" s="263">
        <v>-1302.4402848010914</v>
      </c>
      <c r="O30" s="262">
        <v>-390.026804438912</v>
      </c>
    </row>
    <row r="31" spans="1:15" s="14" customFormat="1" ht="15" customHeight="1" x14ac:dyDescent="0.25">
      <c r="B31" s="94">
        <f t="shared" si="3"/>
        <v>174</v>
      </c>
      <c r="C31" s="8" t="s">
        <v>311</v>
      </c>
      <c r="D31" s="244" t="s">
        <v>301</v>
      </c>
      <c r="E31" s="262">
        <v>-23.420942723678507</v>
      </c>
      <c r="F31" s="262">
        <v>-21.021338820966388</v>
      </c>
      <c r="G31" s="262">
        <v>-19.352753999649956</v>
      </c>
      <c r="H31" s="262">
        <v>-17.003177491185124</v>
      </c>
      <c r="I31" s="263">
        <v>-80.798213035479975</v>
      </c>
      <c r="J31" s="262">
        <v>-16.517375031401922</v>
      </c>
      <c r="K31" s="262">
        <v>-21.875544299985211</v>
      </c>
      <c r="L31" s="262">
        <v>-20.666740034405287</v>
      </c>
      <c r="M31" s="262">
        <v>-19.579278374566019</v>
      </c>
      <c r="N31" s="263">
        <v>-79.110062793144635</v>
      </c>
      <c r="O31" s="262">
        <v>-18.317314210751178</v>
      </c>
    </row>
    <row r="32" spans="1:15" s="14" customFormat="1" ht="15" customHeight="1" x14ac:dyDescent="0.25">
      <c r="B32" s="94">
        <f t="shared" si="3"/>
        <v>175</v>
      </c>
      <c r="C32" s="8" t="s">
        <v>312</v>
      </c>
      <c r="D32" s="244" t="s">
        <v>301</v>
      </c>
      <c r="E32" s="262">
        <v>-10.617135382673691</v>
      </c>
      <c r="F32" s="262">
        <v>-15.263232850226681</v>
      </c>
      <c r="G32" s="262">
        <v>-3.793116104619076</v>
      </c>
      <c r="H32" s="262">
        <v>-19.646260806615274</v>
      </c>
      <c r="I32" s="263">
        <v>-49.319745144134728</v>
      </c>
      <c r="J32" s="262">
        <v>-3.5981700152850511</v>
      </c>
      <c r="K32" s="262">
        <v>-34.51653108412475</v>
      </c>
      <c r="L32" s="262">
        <v>-14.157594785871391</v>
      </c>
      <c r="M32" s="262">
        <v>1.0025588096349689</v>
      </c>
      <c r="N32" s="263">
        <v>-51.269737075646219</v>
      </c>
      <c r="O32" s="262">
        <v>0.76496377800852522</v>
      </c>
    </row>
    <row r="33" spans="1:15" s="14" customFormat="1" ht="15" customHeight="1" x14ac:dyDescent="0.25">
      <c r="B33" s="94">
        <f t="shared" si="3"/>
        <v>176</v>
      </c>
      <c r="C33" s="8" t="s">
        <v>16</v>
      </c>
      <c r="D33" s="244" t="s">
        <v>301</v>
      </c>
      <c r="E33" s="262">
        <v>-21.299327980954967</v>
      </c>
      <c r="F33" s="262">
        <v>-37.230070759352579</v>
      </c>
      <c r="G33" s="262">
        <v>-28.417436696445563</v>
      </c>
      <c r="H33" s="262">
        <v>-26.552836549956563</v>
      </c>
      <c r="I33" s="263">
        <v>-113.49967198670967</v>
      </c>
      <c r="J33" s="262">
        <v>-22.441093826896129</v>
      </c>
      <c r="K33" s="262">
        <v>-24.808435474813894</v>
      </c>
      <c r="L33" s="262">
        <v>-36.563586259435915</v>
      </c>
      <c r="M33" s="262">
        <v>-38.687032554880332</v>
      </c>
      <c r="N33" s="263">
        <v>-122.50014811602628</v>
      </c>
      <c r="O33" s="262">
        <v>-49.452449786171954</v>
      </c>
    </row>
    <row r="34" spans="1:15" s="14" customFormat="1" ht="15" customHeight="1" x14ac:dyDescent="0.25">
      <c r="B34" s="94">
        <f t="shared" si="3"/>
        <v>177</v>
      </c>
      <c r="C34" s="279" t="s">
        <v>256</v>
      </c>
      <c r="D34" s="246" t="s">
        <v>301</v>
      </c>
      <c r="E34" s="266">
        <v>91.467131464449565</v>
      </c>
      <c r="F34" s="266">
        <v>97.113506617404028</v>
      </c>
      <c r="G34" s="266">
        <v>106.1508900916554</v>
      </c>
      <c r="H34" s="266">
        <v>98.610605863591772</v>
      </c>
      <c r="I34" s="261">
        <v>393.34213403710066</v>
      </c>
      <c r="J34" s="266">
        <v>92.303921388549554</v>
      </c>
      <c r="K34" s="266">
        <v>106.32158932985611</v>
      </c>
      <c r="L34" s="266">
        <v>112.94293660280462</v>
      </c>
      <c r="M34" s="266">
        <v>104.53072692618268</v>
      </c>
      <c r="N34" s="261">
        <v>415.62804630026397</v>
      </c>
      <c r="O34" s="266">
        <v>107.90946466411096</v>
      </c>
    </row>
    <row r="35" spans="1:15" s="14" customFormat="1" ht="15" customHeight="1" x14ac:dyDescent="0.25">
      <c r="B35" s="94">
        <f t="shared" si="3"/>
        <v>178</v>
      </c>
      <c r="C35" s="8" t="s">
        <v>313</v>
      </c>
      <c r="D35" s="244" t="s">
        <v>306</v>
      </c>
      <c r="E35" s="262">
        <v>664.8349205035629</v>
      </c>
      <c r="F35" s="262">
        <v>657.54574069659043</v>
      </c>
      <c r="G35" s="262">
        <v>695.70608810504984</v>
      </c>
      <c r="H35" s="262">
        <v>651.04281634534243</v>
      </c>
      <c r="I35" s="263">
        <v>667.4561832197644</v>
      </c>
      <c r="J35" s="262">
        <v>721.70629844822054</v>
      </c>
      <c r="K35" s="262">
        <v>756.94899320184174</v>
      </c>
      <c r="L35" s="262">
        <v>766.69974287146454</v>
      </c>
      <c r="M35" s="262">
        <v>747.32500345656069</v>
      </c>
      <c r="N35" s="263">
        <v>748.14981559157206</v>
      </c>
      <c r="O35" s="262">
        <v>750.44539729817529</v>
      </c>
    </row>
    <row r="36" spans="1:15" s="14" customFormat="1" ht="15" customHeight="1" x14ac:dyDescent="0.25">
      <c r="A36" s="43"/>
      <c r="B36" s="94">
        <f t="shared" si="3"/>
        <v>179</v>
      </c>
      <c r="C36" s="254" t="s">
        <v>314</v>
      </c>
      <c r="D36" s="247" t="s">
        <v>303</v>
      </c>
      <c r="E36" s="298">
        <v>0.30156440588562333</v>
      </c>
      <c r="F36" s="298">
        <v>0.29825808560957917</v>
      </c>
      <c r="G36" s="298">
        <v>0.31556734861565705</v>
      </c>
      <c r="H36" s="298">
        <v>0.29530840523325674</v>
      </c>
      <c r="I36" s="299">
        <v>0.30275339206746033</v>
      </c>
      <c r="J36" s="298">
        <v>0.32736085967115447</v>
      </c>
      <c r="K36" s="298">
        <v>0.34334669612080165</v>
      </c>
      <c r="L36" s="298">
        <v>0.34776956703262446</v>
      </c>
      <c r="M36" s="298">
        <v>0.33898132261186087</v>
      </c>
      <c r="N36" s="299">
        <v>0.33935545154791852</v>
      </c>
      <c r="O36" s="298">
        <v>0.34039671113306391</v>
      </c>
    </row>
    <row r="37" spans="1:15" customFormat="1" ht="15" customHeight="1" x14ac:dyDescent="0.25">
      <c r="B37" s="259"/>
    </row>
    <row r="38" spans="1:15" s="14" customFormat="1" ht="15" customHeight="1" x14ac:dyDescent="0.25">
      <c r="A38" s="216"/>
      <c r="B38" s="94"/>
      <c r="D38" s="101"/>
    </row>
    <row r="39" spans="1:15" s="14" customFormat="1" ht="20.100000000000001" customHeight="1" x14ac:dyDescent="0.25">
      <c r="A39" s="216"/>
      <c r="B39" s="94"/>
      <c r="C39" s="256" t="s">
        <v>7</v>
      </c>
      <c r="D39" s="257"/>
      <c r="E39" s="258" t="str">
        <f t="shared" ref="E39:O39" si="4">E$5</f>
        <v>1Q24</v>
      </c>
      <c r="F39" s="258" t="str">
        <f t="shared" si="4"/>
        <v>2Q24</v>
      </c>
      <c r="G39" s="258" t="str">
        <f t="shared" si="4"/>
        <v>3Q24</v>
      </c>
      <c r="H39" s="258" t="str">
        <f t="shared" si="4"/>
        <v>4Q24</v>
      </c>
      <c r="I39" s="258">
        <f t="shared" si="4"/>
        <v>2024</v>
      </c>
      <c r="J39" s="258" t="str">
        <f t="shared" si="4"/>
        <v>1Q25</v>
      </c>
      <c r="K39" s="258" t="str">
        <f t="shared" si="4"/>
        <v>2Q25</v>
      </c>
      <c r="L39" s="258" t="str">
        <f t="shared" si="4"/>
        <v>3Q25</v>
      </c>
      <c r="M39" s="258" t="str">
        <f t="shared" si="4"/>
        <v>4Q25</v>
      </c>
      <c r="N39" s="258">
        <f t="shared" si="4"/>
        <v>2025</v>
      </c>
      <c r="O39" s="258" t="str">
        <f t="shared" si="4"/>
        <v>1Q26</v>
      </c>
    </row>
    <row r="40" spans="1:15" s="14" customFormat="1" ht="15" customHeight="1" x14ac:dyDescent="0.25">
      <c r="B40" s="94">
        <v>63</v>
      </c>
      <c r="C40" s="272" t="s">
        <v>283</v>
      </c>
      <c r="D40" s="276" t="s">
        <v>308</v>
      </c>
      <c r="E40" s="260">
        <v>72608.731724493075</v>
      </c>
      <c r="F40" s="260">
        <v>83519.636556008569</v>
      </c>
      <c r="G40" s="260">
        <v>86796.228557064111</v>
      </c>
      <c r="H40" s="260">
        <v>83544.056103827097</v>
      </c>
      <c r="I40" s="261">
        <v>326468.65294139285</v>
      </c>
      <c r="J40" s="260">
        <v>80915.748256541061</v>
      </c>
      <c r="K40" s="260">
        <v>87042.514661292866</v>
      </c>
      <c r="L40" s="260">
        <v>89210.978670641547</v>
      </c>
      <c r="M40" s="260">
        <v>88705.069644899675</v>
      </c>
      <c r="N40" s="261">
        <v>345874.31123337516</v>
      </c>
      <c r="O40" s="260">
        <v>84324.278779673405</v>
      </c>
    </row>
    <row r="41" spans="1:15" s="14" customFormat="1" ht="15" customHeight="1" x14ac:dyDescent="0.25">
      <c r="B41" s="94">
        <f>B40+1</f>
        <v>64</v>
      </c>
      <c r="C41" s="115" t="s">
        <v>62</v>
      </c>
      <c r="D41" s="277" t="s">
        <v>301</v>
      </c>
      <c r="E41" s="262">
        <v>201.48831753000002</v>
      </c>
      <c r="F41" s="262">
        <v>262.13888624999993</v>
      </c>
      <c r="G41" s="262">
        <v>273.65908381999998</v>
      </c>
      <c r="H41" s="262">
        <v>283.78600190999998</v>
      </c>
      <c r="I41" s="263">
        <v>1021.0722895099999</v>
      </c>
      <c r="J41" s="262">
        <v>258.93808738999996</v>
      </c>
      <c r="K41" s="262">
        <v>282.55897062999986</v>
      </c>
      <c r="L41" s="262">
        <v>304.23443811000004</v>
      </c>
      <c r="M41" s="262">
        <v>329.67215041999998</v>
      </c>
      <c r="N41" s="263">
        <v>1175.4036465499998</v>
      </c>
      <c r="O41" s="262">
        <v>328.33779273032781</v>
      </c>
    </row>
    <row r="42" spans="1:15" s="14" customFormat="1" ht="15" customHeight="1" x14ac:dyDescent="0.25">
      <c r="B42" s="94">
        <f>B41+1</f>
        <v>65</v>
      </c>
      <c r="C42" s="115" t="s">
        <v>307</v>
      </c>
      <c r="D42" s="277" t="s">
        <v>301</v>
      </c>
      <c r="E42" s="262">
        <v>-11.15476851</v>
      </c>
      <c r="F42" s="262">
        <v>-10.697754580000002</v>
      </c>
      <c r="G42" s="262">
        <v>-12.892143610000002</v>
      </c>
      <c r="H42" s="262">
        <v>-8.9558518100000004</v>
      </c>
      <c r="I42" s="263">
        <v>-43.700518510000002</v>
      </c>
      <c r="J42" s="262">
        <v>-13.237766529999998</v>
      </c>
      <c r="K42" s="262">
        <v>-11.192525980000001</v>
      </c>
      <c r="L42" s="262">
        <v>-13.514157750000001</v>
      </c>
      <c r="M42" s="262">
        <v>-11.61509708</v>
      </c>
      <c r="N42" s="263">
        <v>-49.559547340000002</v>
      </c>
      <c r="O42" s="262">
        <v>-10.842068440000002</v>
      </c>
    </row>
    <row r="43" spans="1:15" s="14" customFormat="1" ht="15" customHeight="1" x14ac:dyDescent="0.25">
      <c r="B43" s="94">
        <f>B42+1</f>
        <v>66</v>
      </c>
      <c r="C43" s="115" t="s">
        <v>284</v>
      </c>
      <c r="D43" s="244" t="s">
        <v>301</v>
      </c>
      <c r="E43" s="262">
        <v>1.3433661299999999</v>
      </c>
      <c r="F43" s="262">
        <v>1.2220180199999997</v>
      </c>
      <c r="G43" s="262">
        <v>1.3153227499999998</v>
      </c>
      <c r="H43" s="262">
        <v>1.8824263900000004</v>
      </c>
      <c r="I43" s="263">
        <v>5.7631332900000007</v>
      </c>
      <c r="J43" s="262">
        <v>2.25029054</v>
      </c>
      <c r="K43" s="262">
        <v>2.56089988</v>
      </c>
      <c r="L43" s="262">
        <v>2.4501497099999998</v>
      </c>
      <c r="M43" s="262">
        <v>2.2625361499999999</v>
      </c>
      <c r="N43" s="263">
        <v>9.5238762799999996</v>
      </c>
      <c r="O43" s="262">
        <v>2.28043789</v>
      </c>
    </row>
    <row r="44" spans="1:15" s="14" customFormat="1" ht="15" customHeight="1" x14ac:dyDescent="0.25">
      <c r="B44" s="94">
        <f>B43+1</f>
        <v>67</v>
      </c>
      <c r="C44" s="8" t="s">
        <v>288</v>
      </c>
      <c r="D44" s="244" t="s">
        <v>301</v>
      </c>
      <c r="E44" s="262">
        <v>-10.53510745</v>
      </c>
      <c r="F44" s="262">
        <v>-10.20348514</v>
      </c>
      <c r="G44" s="262">
        <v>-10.379591019999999</v>
      </c>
      <c r="H44" s="262">
        <v>-18.929938199999999</v>
      </c>
      <c r="I44" s="263">
        <v>-50.048121809999998</v>
      </c>
      <c r="J44" s="262">
        <v>-11.731595860000001</v>
      </c>
      <c r="K44" s="262">
        <v>-12.114029899999998</v>
      </c>
      <c r="L44" s="262">
        <v>-11.332613859999999</v>
      </c>
      <c r="M44" s="262">
        <v>-11.45084305</v>
      </c>
      <c r="N44" s="263">
        <v>-46.629082670000003</v>
      </c>
      <c r="O44" s="262">
        <v>-12.17581767032776</v>
      </c>
    </row>
    <row r="45" spans="1:15" s="14" customFormat="1" ht="15" customHeight="1" x14ac:dyDescent="0.25">
      <c r="B45" s="94">
        <f t="shared" ref="B45:B54" si="5">B44+1</f>
        <v>68</v>
      </c>
      <c r="C45" s="8" t="s">
        <v>285</v>
      </c>
      <c r="D45" s="244" t="s">
        <v>301</v>
      </c>
      <c r="E45" s="262">
        <v>-31.172148249999978</v>
      </c>
      <c r="F45" s="262">
        <v>-39.217929609999992</v>
      </c>
      <c r="G45" s="262">
        <v>-41.641626280000047</v>
      </c>
      <c r="H45" s="262">
        <v>-35.135524519999962</v>
      </c>
      <c r="I45" s="263">
        <v>-147.16722865999998</v>
      </c>
      <c r="J45" s="262">
        <v>-40.168260050000029</v>
      </c>
      <c r="K45" s="262">
        <v>-47.428416630000015</v>
      </c>
      <c r="L45" s="262">
        <v>-59.244025120000032</v>
      </c>
      <c r="M45" s="262">
        <v>-74.059917499999955</v>
      </c>
      <c r="N45" s="263">
        <v>-220.90061930000005</v>
      </c>
      <c r="O45" s="262">
        <v>-72.638952730000042</v>
      </c>
    </row>
    <row r="46" spans="1:15" s="14" customFormat="1" ht="15" customHeight="1" x14ac:dyDescent="0.25">
      <c r="B46" s="94">
        <f t="shared" si="5"/>
        <v>69</v>
      </c>
      <c r="C46" s="8" t="s">
        <v>290</v>
      </c>
      <c r="D46" s="244" t="s">
        <v>301</v>
      </c>
      <c r="E46" s="262">
        <v>-1.1365905299999999</v>
      </c>
      <c r="F46" s="262">
        <v>-2.6049549000000001</v>
      </c>
      <c r="G46" s="262">
        <v>-0.96644221000000008</v>
      </c>
      <c r="H46" s="262">
        <v>-2.1341521999999999</v>
      </c>
      <c r="I46" s="263">
        <v>-6.8421398399999998</v>
      </c>
      <c r="J46" s="262">
        <v>-1.25189416</v>
      </c>
      <c r="K46" s="262">
        <v>-1.16484502</v>
      </c>
      <c r="L46" s="262">
        <v>-0.90761104999999997</v>
      </c>
      <c r="M46" s="262">
        <v>-2.2805605599999996</v>
      </c>
      <c r="N46" s="263">
        <v>-5.6049107899999999</v>
      </c>
      <c r="O46" s="262">
        <v>-2.6298780600000002</v>
      </c>
    </row>
    <row r="47" spans="1:15" s="14" customFormat="1" ht="15" customHeight="1" x14ac:dyDescent="0.25">
      <c r="B47" s="94">
        <f t="shared" si="5"/>
        <v>70</v>
      </c>
      <c r="C47" s="273" t="s">
        <v>291</v>
      </c>
      <c r="D47" s="245" t="s">
        <v>301</v>
      </c>
      <c r="E47" s="264">
        <v>-1.8512048299999999</v>
      </c>
      <c r="F47" s="264">
        <v>16.22645979</v>
      </c>
      <c r="G47" s="264">
        <v>8.4136795299999996</v>
      </c>
      <c r="H47" s="264">
        <v>3.1479418800000003</v>
      </c>
      <c r="I47" s="265">
        <v>25.93687637</v>
      </c>
      <c r="J47" s="264">
        <v>-9.0530551599999995</v>
      </c>
      <c r="K47" s="264">
        <v>-0.72546004999999925</v>
      </c>
      <c r="L47" s="264">
        <v>10.080327239999999</v>
      </c>
      <c r="M47" s="264">
        <v>5.7723355599999984</v>
      </c>
      <c r="N47" s="265">
        <v>6.074147589999999</v>
      </c>
      <c r="O47" s="264">
        <v>3.5512314700000003</v>
      </c>
    </row>
    <row r="48" spans="1:15" s="14" customFormat="1" ht="15" customHeight="1" x14ac:dyDescent="0.25">
      <c r="A48" s="43"/>
      <c r="B48" s="94">
        <f t="shared" si="5"/>
        <v>71</v>
      </c>
      <c r="C48" s="253" t="s">
        <v>292</v>
      </c>
      <c r="D48" s="246" t="s">
        <v>301</v>
      </c>
      <c r="E48" s="266">
        <v>146.98186409000004</v>
      </c>
      <c r="F48" s="266">
        <v>216.86323982999994</v>
      </c>
      <c r="G48" s="266">
        <v>217.50828297999993</v>
      </c>
      <c r="H48" s="266">
        <v>223.66090345000001</v>
      </c>
      <c r="I48" s="261">
        <v>805.01429035000001</v>
      </c>
      <c r="J48" s="266">
        <v>185.74580616999998</v>
      </c>
      <c r="K48" s="266">
        <v>212.49459292999984</v>
      </c>
      <c r="L48" s="266">
        <v>231.76650728000004</v>
      </c>
      <c r="M48" s="266">
        <v>238.30060394000003</v>
      </c>
      <c r="N48" s="261">
        <v>868.30751031999989</v>
      </c>
      <c r="O48" s="266">
        <v>235.88274518999998</v>
      </c>
    </row>
    <row r="49" spans="1:15" s="14" customFormat="1" ht="15" customHeight="1" x14ac:dyDescent="0.25">
      <c r="A49" s="43"/>
      <c r="B49" s="94">
        <f t="shared" si="5"/>
        <v>72</v>
      </c>
      <c r="C49" s="254" t="s">
        <v>293</v>
      </c>
      <c r="D49" s="295" t="s">
        <v>306</v>
      </c>
      <c r="E49" s="296">
        <v>2024.3001165164092</v>
      </c>
      <c r="F49" s="296">
        <v>2596.5539215986732</v>
      </c>
      <c r="G49" s="296">
        <v>2505.964678373085</v>
      </c>
      <c r="H49" s="296">
        <v>2677.1611755603312</v>
      </c>
      <c r="I49" s="297">
        <v>2465.8241552352501</v>
      </c>
      <c r="J49" s="296">
        <v>2295.5458013080251</v>
      </c>
      <c r="K49" s="296">
        <v>2441.2735978145461</v>
      </c>
      <c r="L49" s="296">
        <v>2597.9594746478451</v>
      </c>
      <c r="M49" s="296">
        <v>2686.4372565621647</v>
      </c>
      <c r="N49" s="297">
        <v>2510.4712380160499</v>
      </c>
      <c r="O49" s="296">
        <v>2797.3289378059899</v>
      </c>
    </row>
    <row r="50" spans="1:15" s="14" customFormat="1" ht="15" customHeight="1" x14ac:dyDescent="0.25">
      <c r="A50" s="43"/>
      <c r="B50" s="94"/>
      <c r="C50" s="255" t="s">
        <v>305</v>
      </c>
      <c r="D50" s="269" t="s">
        <v>303</v>
      </c>
      <c r="E50" s="270">
        <f>E49/2204.62</f>
        <v>0.9182081794215825</v>
      </c>
      <c r="F50" s="270">
        <f t="shared" ref="F50:O50" si="6">F49/2204.62</f>
        <v>1.1777784478044622</v>
      </c>
      <c r="G50" s="270">
        <f t="shared" si="6"/>
        <v>1.1366878094061947</v>
      </c>
      <c r="H50" s="270">
        <f t="shared" si="6"/>
        <v>1.2143413266505481</v>
      </c>
      <c r="I50" s="271">
        <f t="shared" si="6"/>
        <v>1.1184803527298357</v>
      </c>
      <c r="J50" s="270">
        <f t="shared" si="6"/>
        <v>1.041243298758074</v>
      </c>
      <c r="K50" s="270">
        <f t="shared" si="6"/>
        <v>1.1073443939611118</v>
      </c>
      <c r="L50" s="270">
        <f t="shared" si="6"/>
        <v>1.1784159967014021</v>
      </c>
      <c r="M50" s="270">
        <f t="shared" si="6"/>
        <v>1.2185488912203304</v>
      </c>
      <c r="N50" s="271">
        <f t="shared" si="6"/>
        <v>1.1387319529061926</v>
      </c>
      <c r="O50" s="270">
        <f t="shared" si="6"/>
        <v>1.2688485715479267</v>
      </c>
    </row>
    <row r="51" spans="1:15" s="14" customFormat="1" ht="15" customHeight="1" x14ac:dyDescent="0.25">
      <c r="B51" s="94">
        <f>B49+1</f>
        <v>73</v>
      </c>
      <c r="C51" s="115" t="s">
        <v>337</v>
      </c>
      <c r="D51" s="244" t="s">
        <v>301</v>
      </c>
      <c r="E51" s="262">
        <v>12.034672915014688</v>
      </c>
      <c r="F51" s="262">
        <v>12.270967108768829</v>
      </c>
      <c r="G51" s="262">
        <v>9.8779124099999986</v>
      </c>
      <c r="H51" s="262">
        <v>11.532101360000002</v>
      </c>
      <c r="I51" s="263">
        <v>45.715653793783517</v>
      </c>
      <c r="J51" s="262">
        <v>7.8520114900000024</v>
      </c>
      <c r="K51" s="262">
        <v>11.124004619999999</v>
      </c>
      <c r="L51" s="262">
        <v>11.473185040000004</v>
      </c>
      <c r="M51" s="262">
        <v>18.610997830033504</v>
      </c>
      <c r="N51" s="263">
        <v>49.060198980033512</v>
      </c>
      <c r="O51" s="262">
        <v>7.1373036300000017</v>
      </c>
    </row>
    <row r="52" spans="1:15" s="14" customFormat="1" ht="15" customHeight="1" x14ac:dyDescent="0.25">
      <c r="B52" s="94">
        <f t="shared" si="5"/>
        <v>74</v>
      </c>
      <c r="C52" s="8" t="s">
        <v>294</v>
      </c>
      <c r="D52" s="244" t="s">
        <v>301</v>
      </c>
      <c r="E52" s="262">
        <v>159.01653700501473</v>
      </c>
      <c r="F52" s="262">
        <v>229.13420693876878</v>
      </c>
      <c r="G52" s="262">
        <v>227.38619538999993</v>
      </c>
      <c r="H52" s="262">
        <v>235.19300481000002</v>
      </c>
      <c r="I52" s="263">
        <v>850.72994414378354</v>
      </c>
      <c r="J52" s="262">
        <v>193.59781765999998</v>
      </c>
      <c r="K52" s="262">
        <v>223.61859754999983</v>
      </c>
      <c r="L52" s="262">
        <v>243.23969232000005</v>
      </c>
      <c r="M52" s="262">
        <v>256.91160177003354</v>
      </c>
      <c r="N52" s="263">
        <v>917.36770930003343</v>
      </c>
      <c r="O52" s="262">
        <v>243.02004881999997</v>
      </c>
    </row>
    <row r="53" spans="1:15" s="14" customFormat="1" ht="15" customHeight="1" x14ac:dyDescent="0.25">
      <c r="A53" s="43"/>
      <c r="B53" s="94">
        <f t="shared" si="5"/>
        <v>75</v>
      </c>
      <c r="C53" s="255" t="s">
        <v>295</v>
      </c>
      <c r="D53" s="289" t="s">
        <v>306</v>
      </c>
      <c r="E53" s="290">
        <v>2190.0470264153332</v>
      </c>
      <c r="F53" s="290">
        <v>2743.4770598541882</v>
      </c>
      <c r="G53" s="290">
        <v>2619.7704574284016</v>
      </c>
      <c r="H53" s="290">
        <v>2815.1973435154532</v>
      </c>
      <c r="I53" s="291">
        <v>2605.8549158669312</v>
      </c>
      <c r="J53" s="290">
        <v>2392.5851497560602</v>
      </c>
      <c r="K53" s="290">
        <v>2569.0732674735245</v>
      </c>
      <c r="L53" s="290">
        <v>2726.5667964255595</v>
      </c>
      <c r="M53" s="290">
        <v>2896.2448572386115</v>
      </c>
      <c r="N53" s="291">
        <v>2652.3152472027591</v>
      </c>
      <c r="O53" s="290">
        <v>2881.9700842621451</v>
      </c>
    </row>
    <row r="54" spans="1:15" s="14" customFormat="1" ht="15" customHeight="1" x14ac:dyDescent="0.25">
      <c r="B54" s="94">
        <f t="shared" si="5"/>
        <v>76</v>
      </c>
      <c r="C54" s="278" t="s">
        <v>290</v>
      </c>
      <c r="D54" s="281" t="s">
        <v>301</v>
      </c>
      <c r="E54" s="260">
        <v>1.1365905299999999</v>
      </c>
      <c r="F54" s="260">
        <v>2.6049549000000001</v>
      </c>
      <c r="G54" s="260">
        <v>0.96644221000000008</v>
      </c>
      <c r="H54" s="260">
        <v>2.1341521999999999</v>
      </c>
      <c r="I54" s="261">
        <v>6.8421398399999998</v>
      </c>
      <c r="J54" s="260">
        <v>1.25189416</v>
      </c>
      <c r="K54" s="260">
        <v>1.16484502</v>
      </c>
      <c r="L54" s="260">
        <v>0.90761104999999997</v>
      </c>
      <c r="M54" s="260">
        <v>2.2805605599999996</v>
      </c>
      <c r="N54" s="261">
        <v>5.6049107899999999</v>
      </c>
      <c r="O54" s="260">
        <v>2.6298780600000002</v>
      </c>
    </row>
    <row r="55" spans="1:15" s="14" customFormat="1" ht="9" customHeight="1" x14ac:dyDescent="0.25">
      <c r="B55" s="94"/>
      <c r="C55"/>
      <c r="D55"/>
      <c r="E55"/>
      <c r="F55"/>
      <c r="G55"/>
      <c r="H55"/>
      <c r="I55"/>
      <c r="J55"/>
      <c r="K55"/>
      <c r="L55"/>
      <c r="M55"/>
      <c r="N55"/>
      <c r="O55"/>
    </row>
    <row r="56" spans="1:15" s="14" customFormat="1" ht="20.100000000000001" customHeight="1" x14ac:dyDescent="0.25">
      <c r="A56" s="43"/>
      <c r="B56" s="94"/>
      <c r="C56" s="256" t="s">
        <v>317</v>
      </c>
      <c r="D56" s="257"/>
      <c r="E56" s="258" t="str">
        <f>E$5</f>
        <v>1Q24</v>
      </c>
      <c r="F56" s="258" t="str">
        <f t="shared" ref="F56:O56" si="7">F$5</f>
        <v>2Q24</v>
      </c>
      <c r="G56" s="258" t="str">
        <f t="shared" si="7"/>
        <v>3Q24</v>
      </c>
      <c r="H56" s="258" t="str">
        <f t="shared" si="7"/>
        <v>4Q24</v>
      </c>
      <c r="I56" s="280">
        <f t="shared" si="7"/>
        <v>2024</v>
      </c>
      <c r="J56" s="258" t="str">
        <f t="shared" si="7"/>
        <v>1Q25</v>
      </c>
      <c r="K56" s="258" t="str">
        <f t="shared" si="7"/>
        <v>2Q25</v>
      </c>
      <c r="L56" s="258" t="str">
        <f t="shared" si="7"/>
        <v>3Q25</v>
      </c>
      <c r="M56" s="258" t="str">
        <f t="shared" si="7"/>
        <v>4Q25</v>
      </c>
      <c r="N56" s="280">
        <f t="shared" si="7"/>
        <v>2025</v>
      </c>
      <c r="O56" s="258" t="str">
        <f t="shared" si="7"/>
        <v>1Q26</v>
      </c>
    </row>
    <row r="57" spans="1:15" s="14" customFormat="1" ht="15" customHeight="1" x14ac:dyDescent="0.25">
      <c r="B57" s="94">
        <f>B54+5</f>
        <v>81</v>
      </c>
      <c r="C57" s="8" t="s">
        <v>309</v>
      </c>
      <c r="D57" s="244" t="s">
        <v>308</v>
      </c>
      <c r="E57" s="262">
        <v>72608.731724493075</v>
      </c>
      <c r="F57" s="262">
        <v>83519.636556008569</v>
      </c>
      <c r="G57" s="262">
        <v>86796.228557064111</v>
      </c>
      <c r="H57" s="262">
        <v>83544.056103827097</v>
      </c>
      <c r="I57" s="263">
        <v>326468.65294139285</v>
      </c>
      <c r="J57" s="262">
        <v>80915.748256541061</v>
      </c>
      <c r="K57" s="262">
        <v>87042.514661292866</v>
      </c>
      <c r="L57" s="262">
        <v>89210.978670641547</v>
      </c>
      <c r="M57" s="262">
        <v>88705.069644899675</v>
      </c>
      <c r="N57" s="263">
        <v>345874.31123337516</v>
      </c>
      <c r="O57" s="262">
        <v>84324.278779673405</v>
      </c>
    </row>
    <row r="58" spans="1:15" s="14" customFormat="1" ht="15" customHeight="1" x14ac:dyDescent="0.25">
      <c r="B58" s="94">
        <f>B57+1</f>
        <v>82</v>
      </c>
      <c r="C58" s="279" t="s">
        <v>62</v>
      </c>
      <c r="D58" s="246" t="s">
        <v>301</v>
      </c>
      <c r="E58" s="266">
        <v>201.48831753000002</v>
      </c>
      <c r="F58" s="266">
        <v>262.13888624999993</v>
      </c>
      <c r="G58" s="266">
        <v>273.65908381999998</v>
      </c>
      <c r="H58" s="266">
        <v>283.78600190999998</v>
      </c>
      <c r="I58" s="261">
        <v>1021.0722895099999</v>
      </c>
      <c r="J58" s="266">
        <v>258.93808738999996</v>
      </c>
      <c r="K58" s="266">
        <v>282.55897062999986</v>
      </c>
      <c r="L58" s="266">
        <v>304.23443811000004</v>
      </c>
      <c r="M58" s="266">
        <v>329.67215041999998</v>
      </c>
      <c r="N58" s="261">
        <v>1175.4036465499998</v>
      </c>
      <c r="O58" s="266">
        <v>328.33779273032781</v>
      </c>
    </row>
    <row r="59" spans="1:15" s="14" customFormat="1" ht="15" customHeight="1" x14ac:dyDescent="0.25">
      <c r="B59" s="94">
        <f t="shared" ref="B59:B65" si="8">B58+1</f>
        <v>83</v>
      </c>
      <c r="C59" s="8" t="s">
        <v>310</v>
      </c>
      <c r="D59" s="244" t="s">
        <v>301</v>
      </c>
      <c r="E59" s="262">
        <v>-141.79705810999999</v>
      </c>
      <c r="F59" s="262">
        <v>-180.56815488000004</v>
      </c>
      <c r="G59" s="262">
        <v>-205.92983601</v>
      </c>
      <c r="H59" s="262">
        <v>-211.90726914999996</v>
      </c>
      <c r="I59" s="263">
        <v>-740.20231815</v>
      </c>
      <c r="J59" s="262">
        <v>-207.67263515000008</v>
      </c>
      <c r="K59" s="262">
        <v>-191.71939913000006</v>
      </c>
      <c r="L59" s="262">
        <v>-227.14296016999998</v>
      </c>
      <c r="M59" s="262">
        <v>-264.00544280000008</v>
      </c>
      <c r="N59" s="263">
        <v>-890.5404372500002</v>
      </c>
      <c r="O59" s="262">
        <v>-258.93391194999987</v>
      </c>
    </row>
    <row r="60" spans="1:15" s="14" customFormat="1" ht="15" customHeight="1" x14ac:dyDescent="0.25">
      <c r="B60" s="94">
        <f t="shared" si="8"/>
        <v>84</v>
      </c>
      <c r="C60" s="8" t="s">
        <v>311</v>
      </c>
      <c r="D60" s="244" t="s">
        <v>301</v>
      </c>
      <c r="E60" s="262">
        <v>-7.2633105399999991</v>
      </c>
      <c r="F60" s="262">
        <v>-6.6665721300000005</v>
      </c>
      <c r="G60" s="262">
        <v>-5.9255315900000003</v>
      </c>
      <c r="H60" s="262">
        <v>-5.3549332199999995</v>
      </c>
      <c r="I60" s="263">
        <v>-25.210347479999999</v>
      </c>
      <c r="J60" s="262">
        <v>-5.1625633100000003</v>
      </c>
      <c r="K60" s="262">
        <v>-6.3113245699999982</v>
      </c>
      <c r="L60" s="262">
        <v>-6.3906630600000005</v>
      </c>
      <c r="M60" s="262">
        <v>-7.0312740699999985</v>
      </c>
      <c r="N60" s="263">
        <v>-24.895825009999999</v>
      </c>
      <c r="O60" s="262">
        <v>-6.6530127400000003</v>
      </c>
    </row>
    <row r="61" spans="1:15" s="14" customFormat="1" ht="15" customHeight="1" x14ac:dyDescent="0.25">
      <c r="B61" s="94">
        <f t="shared" si="8"/>
        <v>85</v>
      </c>
      <c r="C61" s="8" t="s">
        <v>312</v>
      </c>
      <c r="D61" s="244" t="s">
        <v>301</v>
      </c>
      <c r="E61" s="262">
        <v>-11.680727840000033</v>
      </c>
      <c r="F61" s="262">
        <v>-14.680916269999893</v>
      </c>
      <c r="G61" s="262">
        <v>-0.20720732690001278</v>
      </c>
      <c r="H61" s="262">
        <v>-22.865935969999818</v>
      </c>
      <c r="I61" s="263">
        <v>-49.434787406899758</v>
      </c>
      <c r="J61" s="262">
        <v>-3.0727746699999514</v>
      </c>
      <c r="K61" s="262">
        <v>-35.283663329999662</v>
      </c>
      <c r="L61" s="262">
        <v>-14.383115160000571</v>
      </c>
      <c r="M61" s="262">
        <v>0.97249462023902566</v>
      </c>
      <c r="N61" s="263">
        <v>-51.767058539761159</v>
      </c>
      <c r="O61" s="262">
        <v>-0.50479789032781497</v>
      </c>
    </row>
    <row r="62" spans="1:15" s="14" customFormat="1" ht="15" customHeight="1" x14ac:dyDescent="0.25">
      <c r="B62" s="94">
        <f t="shared" si="8"/>
        <v>86</v>
      </c>
      <c r="C62" s="8" t="s">
        <v>16</v>
      </c>
      <c r="D62" s="244" t="s">
        <v>301</v>
      </c>
      <c r="E62" s="262">
        <v>3.0627540800000008</v>
      </c>
      <c r="F62" s="262">
        <v>-9.591857850000002</v>
      </c>
      <c r="G62" s="262">
        <v>-5.9009401600002525</v>
      </c>
      <c r="H62" s="262">
        <v>0.60085778999984474</v>
      </c>
      <c r="I62" s="263">
        <v>-11.829186140000408</v>
      </c>
      <c r="J62" s="262">
        <v>9.542729200000009</v>
      </c>
      <c r="K62" s="262">
        <v>5.2155378400000645</v>
      </c>
      <c r="L62" s="262">
        <v>2.7735581399998273</v>
      </c>
      <c r="M62" s="262">
        <v>-2.6268355800000993</v>
      </c>
      <c r="N62" s="263">
        <v>14.904989599999803</v>
      </c>
      <c r="O62" s="262">
        <v>-6.1419504900002249</v>
      </c>
    </row>
    <row r="63" spans="1:15" s="14" customFormat="1" ht="15" customHeight="1" x14ac:dyDescent="0.25">
      <c r="B63" s="94">
        <f t="shared" si="8"/>
        <v>87</v>
      </c>
      <c r="C63" s="279" t="s">
        <v>256</v>
      </c>
      <c r="D63" s="246" t="s">
        <v>301</v>
      </c>
      <c r="E63" s="266">
        <v>43.80997511999999</v>
      </c>
      <c r="F63" s="266">
        <v>50.63138511999999</v>
      </c>
      <c r="G63" s="266">
        <v>55.695568733099712</v>
      </c>
      <c r="H63" s="266">
        <v>44.258721360000052</v>
      </c>
      <c r="I63" s="261">
        <v>194.39565033309972</v>
      </c>
      <c r="J63" s="266">
        <v>52.572843459999945</v>
      </c>
      <c r="K63" s="266">
        <v>54.460121440000215</v>
      </c>
      <c r="L63" s="266">
        <v>59.091257859999324</v>
      </c>
      <c r="M63" s="266">
        <v>56.981092590238831</v>
      </c>
      <c r="N63" s="261">
        <v>223.10531535023833</v>
      </c>
      <c r="O63" s="266">
        <v>56.104119659999895</v>
      </c>
    </row>
    <row r="64" spans="1:15" s="14" customFormat="1" ht="15" customHeight="1" x14ac:dyDescent="0.25">
      <c r="B64" s="94">
        <f t="shared" si="8"/>
        <v>88</v>
      </c>
      <c r="C64" s="8" t="s">
        <v>313</v>
      </c>
      <c r="D64" s="244" t="s">
        <v>306</v>
      </c>
      <c r="E64" s="262">
        <v>603.37061506917337</v>
      </c>
      <c r="F64" s="262">
        <v>606.22132959171108</v>
      </c>
      <c r="G64" s="262">
        <v>641.68189861478493</v>
      </c>
      <c r="H64" s="262">
        <v>529.76505360233034</v>
      </c>
      <c r="I64" s="263">
        <v>595.4496659377503</v>
      </c>
      <c r="J64" s="262">
        <v>649.72325650773507</v>
      </c>
      <c r="K64" s="262">
        <v>625.67265722871184</v>
      </c>
      <c r="L64" s="262">
        <v>662.37652294073166</v>
      </c>
      <c r="M64" s="262">
        <v>642.36568234874392</v>
      </c>
      <c r="N64" s="263">
        <v>645.04737155717896</v>
      </c>
      <c r="O64" s="262">
        <v>665.33767583819451</v>
      </c>
    </row>
    <row r="65" spans="1:15" s="14" customFormat="1" ht="15" customHeight="1" x14ac:dyDescent="0.25">
      <c r="A65" s="43"/>
      <c r="B65" s="94">
        <f t="shared" si="8"/>
        <v>89</v>
      </c>
      <c r="C65" s="254" t="s">
        <v>314</v>
      </c>
      <c r="D65" s="295" t="s">
        <v>303</v>
      </c>
      <c r="E65" s="298">
        <v>0.27368463275719779</v>
      </c>
      <c r="F65" s="298">
        <v>0.27497769665144611</v>
      </c>
      <c r="G65" s="298">
        <v>0.29106235932486552</v>
      </c>
      <c r="H65" s="298">
        <v>0.24029767198080865</v>
      </c>
      <c r="I65" s="299">
        <v>0.27009174639518391</v>
      </c>
      <c r="J65" s="298">
        <v>0.29470986224734197</v>
      </c>
      <c r="K65" s="298">
        <v>0.28380068094669914</v>
      </c>
      <c r="L65" s="298">
        <v>0.30044929418254923</v>
      </c>
      <c r="M65" s="298">
        <v>0.29137251877817671</v>
      </c>
      <c r="N65" s="299">
        <v>0.2925889139884329</v>
      </c>
      <c r="O65" s="298">
        <v>0.30179245214059319</v>
      </c>
    </row>
    <row r="66" spans="1:15" customFormat="1" ht="15" customHeight="1" x14ac:dyDescent="0.25">
      <c r="B66" s="259"/>
      <c r="C66" s="304" t="s">
        <v>338</v>
      </c>
    </row>
    <row r="67" spans="1:15" s="14" customFormat="1" ht="15" customHeight="1" x14ac:dyDescent="0.25">
      <c r="A67" s="216"/>
      <c r="B67" s="94"/>
      <c r="D67" s="101"/>
    </row>
    <row r="68" spans="1:15" s="14" customFormat="1" ht="20.100000000000001" customHeight="1" x14ac:dyDescent="0.25">
      <c r="A68" s="216"/>
      <c r="B68" s="94"/>
      <c r="C68" s="256" t="s">
        <v>8</v>
      </c>
      <c r="D68" s="257"/>
      <c r="E68" s="258" t="str">
        <f t="shared" ref="E68:O68" si="9">E$5</f>
        <v>1Q24</v>
      </c>
      <c r="F68" s="258" t="str">
        <f t="shared" si="9"/>
        <v>2Q24</v>
      </c>
      <c r="G68" s="258" t="str">
        <f t="shared" si="9"/>
        <v>3Q24</v>
      </c>
      <c r="H68" s="258" t="str">
        <f t="shared" si="9"/>
        <v>4Q24</v>
      </c>
      <c r="I68" s="258">
        <f t="shared" si="9"/>
        <v>2024</v>
      </c>
      <c r="J68" s="258" t="str">
        <f t="shared" si="9"/>
        <v>1Q25</v>
      </c>
      <c r="K68" s="258" t="str">
        <f t="shared" si="9"/>
        <v>2Q25</v>
      </c>
      <c r="L68" s="258" t="str">
        <f t="shared" si="9"/>
        <v>3Q25</v>
      </c>
      <c r="M68" s="258" t="str">
        <f t="shared" si="9"/>
        <v>4Q25</v>
      </c>
      <c r="N68" s="258">
        <f t="shared" si="9"/>
        <v>2025</v>
      </c>
      <c r="O68" s="258" t="str">
        <f t="shared" si="9"/>
        <v>1Q26</v>
      </c>
    </row>
    <row r="69" spans="1:15" s="14" customFormat="1" ht="15" customHeight="1" x14ac:dyDescent="0.25">
      <c r="B69" s="94">
        <v>3</v>
      </c>
      <c r="C69" s="272" t="s">
        <v>283</v>
      </c>
      <c r="D69" s="276" t="s">
        <v>308</v>
      </c>
      <c r="E69" s="260">
        <v>45284.026540787003</v>
      </c>
      <c r="F69" s="260">
        <v>43028.924546522758</v>
      </c>
      <c r="G69" s="260">
        <v>47169.216815328538</v>
      </c>
      <c r="H69" s="260">
        <v>44772.945947343193</v>
      </c>
      <c r="I69" s="261">
        <v>180255.11384998148</v>
      </c>
      <c r="J69" s="260">
        <v>35518.090811550588</v>
      </c>
      <c r="K69" s="260">
        <v>37417.122679437263</v>
      </c>
      <c r="L69" s="260">
        <v>40048.683752355784</v>
      </c>
      <c r="M69" s="260">
        <v>36226.458064206839</v>
      </c>
      <c r="N69" s="261">
        <v>149210.35530755049</v>
      </c>
      <c r="O69" s="260">
        <v>42425.948096900313</v>
      </c>
    </row>
    <row r="70" spans="1:15" s="14" customFormat="1" ht="15" customHeight="1" x14ac:dyDescent="0.25">
      <c r="B70" s="94">
        <f>B69+1</f>
        <v>4</v>
      </c>
      <c r="C70" s="115" t="s">
        <v>62</v>
      </c>
      <c r="D70" s="277" t="s">
        <v>301</v>
      </c>
      <c r="E70" s="262">
        <v>115.13564707492888</v>
      </c>
      <c r="F70" s="262">
        <v>126.67915861037191</v>
      </c>
      <c r="G70" s="262">
        <v>135.03362745926952</v>
      </c>
      <c r="H70" s="262">
        <v>145.85989795714522</v>
      </c>
      <c r="I70" s="263">
        <v>522.70833110171554</v>
      </c>
      <c r="J70" s="262">
        <v>119.81895066513053</v>
      </c>
      <c r="K70" s="262">
        <v>129.56338863831027</v>
      </c>
      <c r="L70" s="262">
        <v>146.08540523955912</v>
      </c>
      <c r="M70" s="262">
        <v>150.16608056907626</v>
      </c>
      <c r="N70" s="263">
        <v>545.63382511207624</v>
      </c>
      <c r="O70" s="262">
        <v>161.52334142187237</v>
      </c>
    </row>
    <row r="71" spans="1:15" s="14" customFormat="1" ht="15" customHeight="1" x14ac:dyDescent="0.25">
      <c r="B71" s="94">
        <f>B70+1</f>
        <v>5</v>
      </c>
      <c r="C71" s="115" t="s">
        <v>307</v>
      </c>
      <c r="D71" s="277" t="s">
        <v>301</v>
      </c>
      <c r="E71" s="262">
        <v>-3.1697835221627146</v>
      </c>
      <c r="F71" s="262">
        <v>-3.8433870317805923</v>
      </c>
      <c r="G71" s="262">
        <v>-3.5758175824691634</v>
      </c>
      <c r="H71" s="262">
        <v>-2.8779496471810315</v>
      </c>
      <c r="I71" s="263">
        <v>-13.466937783593503</v>
      </c>
      <c r="J71" s="262">
        <v>-2.4023003772518994</v>
      </c>
      <c r="K71" s="262">
        <v>-2.6879371006830617</v>
      </c>
      <c r="L71" s="262">
        <v>-3.2318742825833082</v>
      </c>
      <c r="M71" s="262">
        <v>-2.5094851758622592</v>
      </c>
      <c r="N71" s="263">
        <v>-10.831596936380528</v>
      </c>
      <c r="O71" s="262">
        <v>-3.2004024419290271</v>
      </c>
    </row>
    <row r="72" spans="1:15" s="14" customFormat="1" ht="15" customHeight="1" x14ac:dyDescent="0.25">
      <c r="B72" s="94">
        <f>B71+1</f>
        <v>6</v>
      </c>
      <c r="C72" s="115" t="s">
        <v>284</v>
      </c>
      <c r="D72" s="244" t="s">
        <v>301</v>
      </c>
      <c r="E72" s="262">
        <v>0.50929134537298593</v>
      </c>
      <c r="F72" s="262">
        <v>0.4873226828234925</v>
      </c>
      <c r="G72" s="262">
        <v>0.50779204860130256</v>
      </c>
      <c r="H72" s="262">
        <v>0.62273662750174852</v>
      </c>
      <c r="I72" s="263">
        <v>2.1271427042995295</v>
      </c>
      <c r="J72" s="262">
        <v>1.1389504583994667</v>
      </c>
      <c r="K72" s="262">
        <v>0.38211125860033657</v>
      </c>
      <c r="L72" s="262">
        <v>0.59319986189536555</v>
      </c>
      <c r="M72" s="262">
        <v>0.37100606155570459</v>
      </c>
      <c r="N72" s="263">
        <v>2.4852676404508736</v>
      </c>
      <c r="O72" s="262">
        <v>0.18851527573440585</v>
      </c>
    </row>
    <row r="73" spans="1:15" s="14" customFormat="1" ht="15" customHeight="1" x14ac:dyDescent="0.25">
      <c r="B73" s="94">
        <f>B72+1</f>
        <v>7</v>
      </c>
      <c r="C73" s="8" t="s">
        <v>288</v>
      </c>
      <c r="D73" s="244" t="s">
        <v>301</v>
      </c>
      <c r="E73" s="262">
        <v>-6.0429327237887431</v>
      </c>
      <c r="F73" s="262">
        <v>-5.8988455753793456</v>
      </c>
      <c r="G73" s="262">
        <v>-9.0531753906510488</v>
      </c>
      <c r="H73" s="262">
        <v>-5.48339836222668</v>
      </c>
      <c r="I73" s="263">
        <v>-26.478352052045818</v>
      </c>
      <c r="J73" s="262">
        <v>-7.2298497809439946</v>
      </c>
      <c r="K73" s="262">
        <v>-7.7535860019065392</v>
      </c>
      <c r="L73" s="262">
        <v>-8.1889603564317639</v>
      </c>
      <c r="M73" s="262">
        <v>-8.048960483112733</v>
      </c>
      <c r="N73" s="263">
        <v>-31.221356622395032</v>
      </c>
      <c r="O73" s="262">
        <v>-11.596703485625543</v>
      </c>
    </row>
    <row r="74" spans="1:15" s="14" customFormat="1" ht="15" customHeight="1" x14ac:dyDescent="0.25">
      <c r="B74" s="94">
        <f t="shared" ref="B74:B83" si="10">B73+1</f>
        <v>8</v>
      </c>
      <c r="C74" s="8" t="s">
        <v>285</v>
      </c>
      <c r="D74" s="244" t="s">
        <v>301</v>
      </c>
      <c r="E74" s="262">
        <v>-3.4878315210963655</v>
      </c>
      <c r="F74" s="262">
        <v>-4.4687205593377701</v>
      </c>
      <c r="G74" s="262">
        <v>-3.7926821395337775</v>
      </c>
      <c r="H74" s="262">
        <v>-4.296138185103298</v>
      </c>
      <c r="I74" s="263">
        <v>-16.045372405071213</v>
      </c>
      <c r="J74" s="262">
        <v>-3.8212413353232133</v>
      </c>
      <c r="K74" s="262">
        <v>-3.5587580643617769</v>
      </c>
      <c r="L74" s="262">
        <v>-3.995321461686832</v>
      </c>
      <c r="M74" s="262">
        <v>-5.7121137240969979</v>
      </c>
      <c r="N74" s="263">
        <v>-17.08743458546882</v>
      </c>
      <c r="O74" s="262">
        <v>-3.5184535633341083</v>
      </c>
    </row>
    <row r="75" spans="1:15" s="14" customFormat="1" ht="15" customHeight="1" x14ac:dyDescent="0.25">
      <c r="B75" s="94">
        <f t="shared" si="10"/>
        <v>9</v>
      </c>
      <c r="C75" s="8" t="s">
        <v>290</v>
      </c>
      <c r="D75" s="244" t="s">
        <v>301</v>
      </c>
      <c r="E75" s="262">
        <v>-2.2438865500000018</v>
      </c>
      <c r="F75" s="262">
        <v>-1.85056153</v>
      </c>
      <c r="G75" s="262">
        <v>-1.9174739299999999</v>
      </c>
      <c r="H75" s="262">
        <v>-2.2384491500000001</v>
      </c>
      <c r="I75" s="263">
        <v>-8.250371160000002</v>
      </c>
      <c r="J75" s="262">
        <v>-0.46816729731467521</v>
      </c>
      <c r="K75" s="262">
        <v>-0.34889026552172414</v>
      </c>
      <c r="L75" s="262">
        <v>-0.43504246571759364</v>
      </c>
      <c r="M75" s="262">
        <v>-0.47692851371324818</v>
      </c>
      <c r="N75" s="263">
        <v>-1.7290285422672411</v>
      </c>
      <c r="O75" s="262">
        <v>-0.40321688247821447</v>
      </c>
    </row>
    <row r="76" spans="1:15" s="14" customFormat="1" ht="15" customHeight="1" x14ac:dyDescent="0.25">
      <c r="B76" s="94">
        <f t="shared" si="10"/>
        <v>10</v>
      </c>
      <c r="C76" s="273" t="s">
        <v>291</v>
      </c>
      <c r="D76" s="245" t="s">
        <v>301</v>
      </c>
      <c r="E76" s="264">
        <v>0.6852129358861142</v>
      </c>
      <c r="F76" s="264">
        <v>3.2729191129039075</v>
      </c>
      <c r="G76" s="264">
        <v>1.4430208557306636</v>
      </c>
      <c r="H76" s="264">
        <v>-0.11491062921276285</v>
      </c>
      <c r="I76" s="265">
        <v>5.2862422753079228</v>
      </c>
      <c r="J76" s="264">
        <v>1.5723280760702645</v>
      </c>
      <c r="K76" s="264">
        <v>2.0223927256185168</v>
      </c>
      <c r="L76" s="264">
        <v>3.2996571060136293</v>
      </c>
      <c r="M76" s="264">
        <v>2.1281090057741601</v>
      </c>
      <c r="N76" s="265">
        <v>9.0224869134765697</v>
      </c>
      <c r="O76" s="264">
        <v>2.9138088470280734</v>
      </c>
    </row>
    <row r="77" spans="1:15" s="14" customFormat="1" ht="15" customHeight="1" x14ac:dyDescent="0.25">
      <c r="A77" s="43"/>
      <c r="B77" s="94">
        <f t="shared" si="10"/>
        <v>11</v>
      </c>
      <c r="C77" s="253" t="s">
        <v>292</v>
      </c>
      <c r="D77" s="246" t="s">
        <v>301</v>
      </c>
      <c r="E77" s="266">
        <v>101.38571703914016</v>
      </c>
      <c r="F77" s="266">
        <v>114.37788570960161</v>
      </c>
      <c r="G77" s="266">
        <v>118.64529132094748</v>
      </c>
      <c r="H77" s="266">
        <v>131.47178861092317</v>
      </c>
      <c r="I77" s="261">
        <v>465.88068268061249</v>
      </c>
      <c r="J77" s="266">
        <v>108.60867040876647</v>
      </c>
      <c r="K77" s="266">
        <v>117.61872119005602</v>
      </c>
      <c r="L77" s="266">
        <v>134.12706364104858</v>
      </c>
      <c r="M77" s="266">
        <v>135.91770773962085</v>
      </c>
      <c r="N77" s="261">
        <v>496.27216297949201</v>
      </c>
      <c r="O77" s="266">
        <v>145.90688917126798</v>
      </c>
    </row>
    <row r="78" spans="1:15" s="14" customFormat="1" ht="15" customHeight="1" x14ac:dyDescent="0.25">
      <c r="A78" s="43"/>
      <c r="B78" s="94">
        <f t="shared" si="10"/>
        <v>12</v>
      </c>
      <c r="C78" s="254" t="s">
        <v>293</v>
      </c>
      <c r="D78" s="295" t="s">
        <v>306</v>
      </c>
      <c r="E78" s="296">
        <v>2238.8847632138622</v>
      </c>
      <c r="F78" s="296">
        <v>2658.1627803859365</v>
      </c>
      <c r="G78" s="296">
        <v>2515.3118777751561</v>
      </c>
      <c r="H78" s="296">
        <v>2936.4113937364145</v>
      </c>
      <c r="I78" s="297">
        <v>2584.5629160254771</v>
      </c>
      <c r="J78" s="296">
        <v>3057.8408897317931</v>
      </c>
      <c r="K78" s="296">
        <v>3143.4464428953511</v>
      </c>
      <c r="L78" s="296">
        <v>3349.1004216376732</v>
      </c>
      <c r="M78" s="296">
        <v>3751.8906071005845</v>
      </c>
      <c r="N78" s="297">
        <v>3325.9900893378485</v>
      </c>
      <c r="O78" s="296">
        <v>3439.0955468577522</v>
      </c>
    </row>
    <row r="79" spans="1:15" s="14" customFormat="1" ht="15" customHeight="1" x14ac:dyDescent="0.25">
      <c r="A79" s="43"/>
      <c r="B79" s="94"/>
      <c r="C79" s="255" t="s">
        <v>305</v>
      </c>
      <c r="D79" s="269" t="s">
        <v>303</v>
      </c>
      <c r="E79" s="270">
        <f>E78/2204.62</f>
        <v>1.0155422536372991</v>
      </c>
      <c r="F79" s="270">
        <f t="shared" ref="F79:O79" si="11">F78/2204.62</f>
        <v>1.2057237893087864</v>
      </c>
      <c r="G79" s="270">
        <f t="shared" si="11"/>
        <v>1.1409276327780553</v>
      </c>
      <c r="H79" s="270">
        <f t="shared" si="11"/>
        <v>1.3319353873848621</v>
      </c>
      <c r="I79" s="271">
        <f t="shared" si="11"/>
        <v>1.1723394126994571</v>
      </c>
      <c r="J79" s="270">
        <f t="shared" si="11"/>
        <v>1.3870149457647092</v>
      </c>
      <c r="K79" s="270">
        <f t="shared" si="11"/>
        <v>1.4258450176880149</v>
      </c>
      <c r="L79" s="270">
        <f t="shared" si="11"/>
        <v>1.5191282042427598</v>
      </c>
      <c r="M79" s="270">
        <f t="shared" si="11"/>
        <v>1.7018309763590027</v>
      </c>
      <c r="N79" s="271">
        <f t="shared" si="11"/>
        <v>1.5086455213768579</v>
      </c>
      <c r="O79" s="270">
        <f t="shared" si="11"/>
        <v>1.5599493549263603</v>
      </c>
    </row>
    <row r="80" spans="1:15" s="14" customFormat="1" ht="15" customHeight="1" x14ac:dyDescent="0.25">
      <c r="B80" s="94">
        <f>B78+1</f>
        <v>13</v>
      </c>
      <c r="C80" s="115" t="s">
        <v>337</v>
      </c>
      <c r="D80" s="244" t="s">
        <v>301</v>
      </c>
      <c r="E80" s="262">
        <v>3.2507193877192186</v>
      </c>
      <c r="F80" s="262">
        <v>5.2629343530635113</v>
      </c>
      <c r="G80" s="262">
        <v>3.6805444019030951</v>
      </c>
      <c r="H80" s="262">
        <v>5.4042640120046448</v>
      </c>
      <c r="I80" s="263">
        <v>17.59846215469047</v>
      </c>
      <c r="J80" s="262">
        <v>6.3611240060483381</v>
      </c>
      <c r="K80" s="262">
        <v>5.7540227922708658</v>
      </c>
      <c r="L80" s="262">
        <v>9.271353240192802</v>
      </c>
      <c r="M80" s="262">
        <v>5.6597057051960711</v>
      </c>
      <c r="N80" s="263">
        <v>27.046205743708075</v>
      </c>
      <c r="O80" s="262">
        <v>2.6289129000238312</v>
      </c>
    </row>
    <row r="81" spans="1:15" s="14" customFormat="1" ht="15" customHeight="1" x14ac:dyDescent="0.25">
      <c r="B81" s="94">
        <f t="shared" si="10"/>
        <v>14</v>
      </c>
      <c r="C81" s="8" t="s">
        <v>294</v>
      </c>
      <c r="D81" s="244" t="s">
        <v>301</v>
      </c>
      <c r="E81" s="262">
        <v>104.63643642685938</v>
      </c>
      <c r="F81" s="262">
        <v>119.64082006266513</v>
      </c>
      <c r="G81" s="262">
        <v>122.32583572285057</v>
      </c>
      <c r="H81" s="262">
        <v>136.8760526229278</v>
      </c>
      <c r="I81" s="263">
        <v>483.47914483530298</v>
      </c>
      <c r="J81" s="262">
        <v>114.96979441481481</v>
      </c>
      <c r="K81" s="262">
        <v>123.37274398232688</v>
      </c>
      <c r="L81" s="262">
        <v>143.39841688124139</v>
      </c>
      <c r="M81" s="262">
        <v>141.57741344481693</v>
      </c>
      <c r="N81" s="263">
        <v>523.31836872320014</v>
      </c>
      <c r="O81" s="262">
        <v>148.53580207129181</v>
      </c>
    </row>
    <row r="82" spans="1:15" s="14" customFormat="1" ht="15" customHeight="1" x14ac:dyDescent="0.25">
      <c r="A82" s="43"/>
      <c r="B82" s="94">
        <f t="shared" si="10"/>
        <v>15</v>
      </c>
      <c r="C82" s="255" t="s">
        <v>295</v>
      </c>
      <c r="D82" s="289" t="s">
        <v>306</v>
      </c>
      <c r="E82" s="290">
        <v>2310.6698856077669</v>
      </c>
      <c r="F82" s="290">
        <v>2780.4743279909262</v>
      </c>
      <c r="G82" s="290">
        <v>2593.3404025291861</v>
      </c>
      <c r="H82" s="290">
        <v>3057.1151780788723</v>
      </c>
      <c r="I82" s="291">
        <v>2682.1937780787825</v>
      </c>
      <c r="J82" s="290">
        <v>3236.9362144157335</v>
      </c>
      <c r="K82" s="290">
        <v>3297.2269150488924</v>
      </c>
      <c r="L82" s="290">
        <v>3580.6024929048076</v>
      </c>
      <c r="M82" s="290">
        <v>3908.1218813577843</v>
      </c>
      <c r="N82" s="291">
        <v>3507.2523461561564</v>
      </c>
      <c r="O82" s="290">
        <v>3501.0602881999944</v>
      </c>
    </row>
    <row r="83" spans="1:15" s="14" customFormat="1" ht="15" customHeight="1" x14ac:dyDescent="0.25">
      <c r="B83" s="94">
        <f t="shared" si="10"/>
        <v>16</v>
      </c>
      <c r="C83" s="278" t="s">
        <v>290</v>
      </c>
      <c r="D83" s="281" t="s">
        <v>301</v>
      </c>
      <c r="E83" s="260">
        <v>2.2438865500000018</v>
      </c>
      <c r="F83" s="260">
        <v>1.85056153</v>
      </c>
      <c r="G83" s="260">
        <v>1.9174739299999999</v>
      </c>
      <c r="H83" s="260">
        <v>2.2384491500000001</v>
      </c>
      <c r="I83" s="261">
        <v>8.250371160000002</v>
      </c>
      <c r="J83" s="260">
        <v>0.46816729731467521</v>
      </c>
      <c r="K83" s="260">
        <v>0.34889026552172414</v>
      </c>
      <c r="L83" s="260">
        <v>0.43504246571759364</v>
      </c>
      <c r="M83" s="260">
        <v>0.47692851371324818</v>
      </c>
      <c r="N83" s="261">
        <v>1.7290285422672411</v>
      </c>
      <c r="O83" s="260">
        <v>0.40321688247821447</v>
      </c>
    </row>
    <row r="84" spans="1:15" s="14" customFormat="1" ht="9.75" customHeight="1" x14ac:dyDescent="0.25">
      <c r="B84" s="94"/>
      <c r="C84"/>
      <c r="D84"/>
      <c r="E84"/>
      <c r="F84"/>
      <c r="G84"/>
      <c r="H84"/>
      <c r="I84"/>
      <c r="J84"/>
      <c r="K84"/>
      <c r="L84"/>
      <c r="M84"/>
      <c r="N84"/>
      <c r="O84"/>
    </row>
    <row r="85" spans="1:15" s="14" customFormat="1" ht="20.100000000000001" customHeight="1" x14ac:dyDescent="0.25">
      <c r="A85" s="43"/>
      <c r="B85" s="94"/>
      <c r="C85" s="256" t="s">
        <v>318</v>
      </c>
      <c r="D85" s="257"/>
      <c r="E85" s="258" t="str">
        <f>E$5</f>
        <v>1Q24</v>
      </c>
      <c r="F85" s="258" t="str">
        <f t="shared" ref="F85:O85" si="12">F$5</f>
        <v>2Q24</v>
      </c>
      <c r="G85" s="258" t="str">
        <f t="shared" si="12"/>
        <v>3Q24</v>
      </c>
      <c r="H85" s="258" t="str">
        <f t="shared" si="12"/>
        <v>4Q24</v>
      </c>
      <c r="I85" s="280">
        <f t="shared" si="12"/>
        <v>2024</v>
      </c>
      <c r="J85" s="258" t="str">
        <f t="shared" si="12"/>
        <v>1Q25</v>
      </c>
      <c r="K85" s="258" t="str">
        <f t="shared" si="12"/>
        <v>2Q25</v>
      </c>
      <c r="L85" s="258" t="str">
        <f t="shared" si="12"/>
        <v>3Q25</v>
      </c>
      <c r="M85" s="258" t="str">
        <f t="shared" si="12"/>
        <v>4Q25</v>
      </c>
      <c r="N85" s="280">
        <f t="shared" si="12"/>
        <v>2025</v>
      </c>
      <c r="O85" s="258" t="str">
        <f t="shared" si="12"/>
        <v>1Q26</v>
      </c>
    </row>
    <row r="86" spans="1:15" s="14" customFormat="1" ht="15" customHeight="1" x14ac:dyDescent="0.25">
      <c r="B86" s="94">
        <f>B83+5</f>
        <v>21</v>
      </c>
      <c r="C86" s="8" t="s">
        <v>309</v>
      </c>
      <c r="D86" s="244" t="s">
        <v>308</v>
      </c>
      <c r="E86" s="262">
        <v>45284.026540787003</v>
      </c>
      <c r="F86" s="262">
        <v>43028.924546522758</v>
      </c>
      <c r="G86" s="262">
        <v>47169.216815328538</v>
      </c>
      <c r="H86" s="262">
        <v>44772.945947343193</v>
      </c>
      <c r="I86" s="263">
        <v>180255.11384998148</v>
      </c>
      <c r="J86" s="262">
        <v>35518.090811550588</v>
      </c>
      <c r="K86" s="262">
        <v>37417.122679437263</v>
      </c>
      <c r="L86" s="262">
        <v>40048.683752355784</v>
      </c>
      <c r="M86" s="262">
        <v>36226.458064206839</v>
      </c>
      <c r="N86" s="263">
        <v>149210.35530755049</v>
      </c>
      <c r="O86" s="262">
        <v>42425.948096900313</v>
      </c>
    </row>
    <row r="87" spans="1:15" s="14" customFormat="1" ht="15" customHeight="1" x14ac:dyDescent="0.25">
      <c r="B87" s="94">
        <f>B86+1</f>
        <v>22</v>
      </c>
      <c r="C87" s="279" t="s">
        <v>62</v>
      </c>
      <c r="D87" s="246" t="s">
        <v>301</v>
      </c>
      <c r="E87" s="266">
        <v>115.13564707492888</v>
      </c>
      <c r="F87" s="266">
        <v>126.67915861037191</v>
      </c>
      <c r="G87" s="266">
        <v>135.03362745926952</v>
      </c>
      <c r="H87" s="266">
        <v>145.85989795714522</v>
      </c>
      <c r="I87" s="261">
        <v>522.70833110171554</v>
      </c>
      <c r="J87" s="266">
        <v>119.81895066513053</v>
      </c>
      <c r="K87" s="266">
        <v>129.56338863831027</v>
      </c>
      <c r="L87" s="266">
        <v>146.08540523955912</v>
      </c>
      <c r="M87" s="266">
        <v>150.16608056907626</v>
      </c>
      <c r="N87" s="261">
        <v>545.63382511207624</v>
      </c>
      <c r="O87" s="266">
        <v>161.52334142187237</v>
      </c>
    </row>
    <row r="88" spans="1:15" s="14" customFormat="1" ht="15" customHeight="1" x14ac:dyDescent="0.25">
      <c r="B88" s="94">
        <f t="shared" ref="B88:B94" si="13">B87+1</f>
        <v>23</v>
      </c>
      <c r="C88" s="8" t="s">
        <v>310</v>
      </c>
      <c r="D88" s="244" t="s">
        <v>301</v>
      </c>
      <c r="E88" s="262">
        <v>-55.417304904698035</v>
      </c>
      <c r="F88" s="262">
        <v>-66.677054077566993</v>
      </c>
      <c r="G88" s="262">
        <v>-73.47283401570958</v>
      </c>
      <c r="H88" s="262">
        <v>-87.598896326273547</v>
      </c>
      <c r="I88" s="263">
        <v>-283.16608932424811</v>
      </c>
      <c r="J88" s="262">
        <v>-63.977434121705429</v>
      </c>
      <c r="K88" s="262">
        <v>-57.968041322815225</v>
      </c>
      <c r="L88" s="262">
        <v>-73.07491489909431</v>
      </c>
      <c r="M88" s="262">
        <v>-87.508454203776637</v>
      </c>
      <c r="N88" s="263">
        <v>-282.5288445473916</v>
      </c>
      <c r="O88" s="262">
        <v>-85.849486527264744</v>
      </c>
    </row>
    <row r="89" spans="1:15" s="14" customFormat="1" ht="15" customHeight="1" x14ac:dyDescent="0.25">
      <c r="B89" s="94">
        <f t="shared" si="13"/>
        <v>24</v>
      </c>
      <c r="C89" s="8" t="s">
        <v>311</v>
      </c>
      <c r="D89" s="244" t="s">
        <v>301</v>
      </c>
      <c r="E89" s="262">
        <v>-15.028372623471533</v>
      </c>
      <c r="F89" s="262">
        <v>-13.923214945543132</v>
      </c>
      <c r="G89" s="262">
        <v>-12.868887998228416</v>
      </c>
      <c r="H89" s="262">
        <v>-11.221189648085499</v>
      </c>
      <c r="I89" s="263">
        <v>-53.041665215328578</v>
      </c>
      <c r="J89" s="262">
        <v>-10.840893420404667</v>
      </c>
      <c r="K89" s="262">
        <v>-15.048153373135715</v>
      </c>
      <c r="L89" s="262">
        <v>-13.589900305600956</v>
      </c>
      <c r="M89" s="262">
        <v>-12.00881943509857</v>
      </c>
      <c r="N89" s="263">
        <v>-51.958891587026102</v>
      </c>
      <c r="O89" s="262">
        <v>-11.131971767977987</v>
      </c>
    </row>
    <row r="90" spans="1:15" s="14" customFormat="1" ht="15" customHeight="1" x14ac:dyDescent="0.25">
      <c r="B90" s="94">
        <f t="shared" si="13"/>
        <v>25</v>
      </c>
      <c r="C90" s="8" t="s">
        <v>312</v>
      </c>
      <c r="D90" s="244" t="s">
        <v>301</v>
      </c>
      <c r="E90" s="262">
        <v>1.8442398859771716</v>
      </c>
      <c r="F90" s="262">
        <v>-0.31959054918029256</v>
      </c>
      <c r="G90" s="262">
        <v>-1.1931970385102537</v>
      </c>
      <c r="H90" s="262">
        <v>1.6261762569119187</v>
      </c>
      <c r="I90" s="263">
        <v>1.957628555198544</v>
      </c>
      <c r="J90" s="262">
        <v>-0.14807758968301585</v>
      </c>
      <c r="K90" s="262">
        <v>7.8103636536440034E-4</v>
      </c>
      <c r="L90" s="262">
        <v>-0.18477142946333505</v>
      </c>
      <c r="M90" s="262">
        <v>0.10299063393070065</v>
      </c>
      <c r="N90" s="263">
        <v>-0.22907734885028583</v>
      </c>
      <c r="O90" s="262">
        <v>9.0829187732222261E-2</v>
      </c>
    </row>
    <row r="91" spans="1:15" s="14" customFormat="1" ht="15" customHeight="1" x14ac:dyDescent="0.25">
      <c r="B91" s="94">
        <f t="shared" si="13"/>
        <v>26</v>
      </c>
      <c r="C91" s="8" t="s">
        <v>16</v>
      </c>
      <c r="D91" s="244" t="s">
        <v>301</v>
      </c>
      <c r="E91" s="262">
        <v>-18.405418687415523</v>
      </c>
      <c r="F91" s="262">
        <v>-17.754099640736662</v>
      </c>
      <c r="G91" s="262">
        <v>-15.121248622211873</v>
      </c>
      <c r="H91" s="262">
        <v>-18.195275537143907</v>
      </c>
      <c r="I91" s="263">
        <v>-69.476042487507968</v>
      </c>
      <c r="J91" s="262">
        <v>-18.984837820467114</v>
      </c>
      <c r="K91" s="262">
        <v>-25.022935656108061</v>
      </c>
      <c r="L91" s="262">
        <v>-27.348070056722754</v>
      </c>
      <c r="M91" s="262">
        <v>-21.386486323820343</v>
      </c>
      <c r="N91" s="263">
        <v>-92.742331623614035</v>
      </c>
      <c r="O91" s="262">
        <v>-33.38598922874656</v>
      </c>
    </row>
    <row r="92" spans="1:15" s="14" customFormat="1" ht="15" customHeight="1" x14ac:dyDescent="0.25">
      <c r="B92" s="94">
        <f t="shared" si="13"/>
        <v>27</v>
      </c>
      <c r="C92" s="279" t="s">
        <v>256</v>
      </c>
      <c r="D92" s="246" t="s">
        <v>301</v>
      </c>
      <c r="E92" s="266">
        <v>28.128790745320966</v>
      </c>
      <c r="F92" s="266">
        <v>28.005199397344839</v>
      </c>
      <c r="G92" s="266">
        <v>32.3774597846094</v>
      </c>
      <c r="H92" s="266">
        <v>30.470712702554188</v>
      </c>
      <c r="I92" s="261">
        <v>118.98216262982942</v>
      </c>
      <c r="J92" s="266">
        <v>25.867707712870306</v>
      </c>
      <c r="K92" s="266">
        <v>31.525039322616635</v>
      </c>
      <c r="L92" s="266">
        <v>31.88774854867777</v>
      </c>
      <c r="M92" s="266">
        <v>29.365311240311406</v>
      </c>
      <c r="N92" s="261">
        <v>118.17468000519418</v>
      </c>
      <c r="O92" s="266">
        <v>31.246723085615308</v>
      </c>
    </row>
    <row r="93" spans="1:15" s="14" customFormat="1" ht="15" customHeight="1" x14ac:dyDescent="0.25">
      <c r="B93" s="94">
        <f t="shared" si="13"/>
        <v>28</v>
      </c>
      <c r="C93" s="8" t="s">
        <v>313</v>
      </c>
      <c r="D93" s="244" t="s">
        <v>306</v>
      </c>
      <c r="E93" s="262">
        <v>621.16363967734981</v>
      </c>
      <c r="F93" s="262">
        <v>650.84590638712552</v>
      </c>
      <c r="G93" s="262">
        <v>686.41079862253991</v>
      </c>
      <c r="H93" s="262">
        <v>680.56081765069359</v>
      </c>
      <c r="I93" s="263">
        <v>660.07648875278574</v>
      </c>
      <c r="J93" s="262">
        <v>728.29668267130091</v>
      </c>
      <c r="K93" s="262">
        <v>842.5297581724891</v>
      </c>
      <c r="L93" s="262">
        <v>796.22463364484565</v>
      </c>
      <c r="M93" s="262">
        <v>810.60398420030708</v>
      </c>
      <c r="N93" s="263">
        <v>792.00052678390864</v>
      </c>
      <c r="O93" s="262">
        <v>736.50029020561192</v>
      </c>
    </row>
    <row r="94" spans="1:15" s="14" customFormat="1" ht="15" customHeight="1" x14ac:dyDescent="0.25">
      <c r="A94" s="43"/>
      <c r="B94" s="94">
        <f t="shared" si="13"/>
        <v>29</v>
      </c>
      <c r="C94" s="254" t="s">
        <v>314</v>
      </c>
      <c r="D94" s="295" t="s">
        <v>303</v>
      </c>
      <c r="E94" s="298">
        <v>0.28175542255688046</v>
      </c>
      <c r="F94" s="298">
        <v>0.29521908827241228</v>
      </c>
      <c r="G94" s="298">
        <v>0.31135107121523886</v>
      </c>
      <c r="H94" s="298">
        <v>0.30869756132607595</v>
      </c>
      <c r="I94" s="299">
        <v>0.29940601498343739</v>
      </c>
      <c r="J94" s="298">
        <v>0.33035021122520025</v>
      </c>
      <c r="K94" s="298">
        <v>0.38216552429556527</v>
      </c>
      <c r="L94" s="298">
        <v>0.36116184813929192</v>
      </c>
      <c r="M94" s="298">
        <v>0.36768421959353864</v>
      </c>
      <c r="N94" s="299">
        <v>0.35924582321847243</v>
      </c>
      <c r="O94" s="298">
        <v>0.33407130943455648</v>
      </c>
    </row>
    <row r="95" spans="1:15" customFormat="1" ht="20.100000000000001" customHeight="1" x14ac:dyDescent="0.25">
      <c r="B95" s="259"/>
      <c r="C95" s="304" t="s">
        <v>338</v>
      </c>
    </row>
    <row r="96" spans="1:15" s="14" customFormat="1" ht="15" customHeight="1" x14ac:dyDescent="0.25">
      <c r="A96" s="216"/>
      <c r="B96" s="94"/>
      <c r="D96" s="101"/>
    </row>
    <row r="97" spans="1:15" s="14" customFormat="1" ht="20.100000000000001" customHeight="1" x14ac:dyDescent="0.25">
      <c r="A97" s="216"/>
      <c r="B97" s="94"/>
      <c r="C97" s="256" t="s">
        <v>9</v>
      </c>
      <c r="D97" s="257"/>
      <c r="E97" s="258" t="str">
        <f t="shared" ref="E97:O97" si="14">E$5</f>
        <v>1Q24</v>
      </c>
      <c r="F97" s="258" t="str">
        <f t="shared" si="14"/>
        <v>2Q24</v>
      </c>
      <c r="G97" s="258" t="str">
        <f t="shared" si="14"/>
        <v>3Q24</v>
      </c>
      <c r="H97" s="258" t="str">
        <f t="shared" si="14"/>
        <v>4Q24</v>
      </c>
      <c r="I97" s="258">
        <f t="shared" si="14"/>
        <v>2024</v>
      </c>
      <c r="J97" s="258" t="str">
        <f t="shared" si="14"/>
        <v>1Q25</v>
      </c>
      <c r="K97" s="258" t="str">
        <f t="shared" si="14"/>
        <v>2Q25</v>
      </c>
      <c r="L97" s="258" t="str">
        <f t="shared" si="14"/>
        <v>3Q25</v>
      </c>
      <c r="M97" s="258" t="str">
        <f t="shared" si="14"/>
        <v>4Q25</v>
      </c>
      <c r="N97" s="258">
        <f t="shared" si="14"/>
        <v>2025</v>
      </c>
      <c r="O97" s="258" t="str">
        <f t="shared" si="14"/>
        <v>1Q26</v>
      </c>
    </row>
    <row r="98" spans="1:15" s="14" customFormat="1" ht="15" customHeight="1" x14ac:dyDescent="0.25">
      <c r="B98" s="94">
        <v>33</v>
      </c>
      <c r="C98" s="272" t="s">
        <v>283</v>
      </c>
      <c r="D98" s="276" t="s">
        <v>308</v>
      </c>
      <c r="E98" s="260">
        <v>19685.952845697739</v>
      </c>
      <c r="F98" s="260">
        <v>21142.315146661589</v>
      </c>
      <c r="G98" s="260">
        <v>18614.633926305218</v>
      </c>
      <c r="H98" s="260">
        <v>23148.621081186429</v>
      </c>
      <c r="I98" s="261">
        <v>82591.522999850975</v>
      </c>
      <c r="J98" s="260">
        <v>11462.954387940496</v>
      </c>
      <c r="K98" s="260">
        <v>16001.067785678946</v>
      </c>
      <c r="L98" s="260">
        <v>18050.856007343718</v>
      </c>
      <c r="M98" s="260">
        <v>14941.655233659398</v>
      </c>
      <c r="N98" s="261">
        <v>60456.533414622558</v>
      </c>
      <c r="O98" s="260">
        <v>17043.665460719389</v>
      </c>
    </row>
    <row r="99" spans="1:15" s="14" customFormat="1" ht="15" customHeight="1" x14ac:dyDescent="0.25">
      <c r="B99" s="94">
        <f>B98+1</f>
        <v>34</v>
      </c>
      <c r="C99" s="115" t="s">
        <v>62</v>
      </c>
      <c r="D99" s="277" t="s">
        <v>301</v>
      </c>
      <c r="E99" s="262">
        <v>59.14808262006364</v>
      </c>
      <c r="F99" s="262">
        <v>65.560681698130793</v>
      </c>
      <c r="G99" s="262">
        <v>66.047415279923939</v>
      </c>
      <c r="H99" s="262">
        <v>75.523127122621958</v>
      </c>
      <c r="I99" s="263">
        <v>266.27930672074035</v>
      </c>
      <c r="J99" s="262">
        <v>45.58772587810968</v>
      </c>
      <c r="K99" s="262">
        <v>59.774630366571799</v>
      </c>
      <c r="L99" s="262">
        <v>71.72642752908358</v>
      </c>
      <c r="M99" s="262">
        <v>72.822026544674145</v>
      </c>
      <c r="N99" s="263">
        <v>249.91081031843919</v>
      </c>
      <c r="O99" s="262">
        <v>75.079935169737425</v>
      </c>
    </row>
    <row r="100" spans="1:15" s="14" customFormat="1" ht="15" customHeight="1" x14ac:dyDescent="0.25">
      <c r="B100" s="94">
        <f>B99+1</f>
        <v>35</v>
      </c>
      <c r="C100" s="115" t="s">
        <v>307</v>
      </c>
      <c r="D100" s="277" t="s">
        <v>301</v>
      </c>
      <c r="E100" s="262">
        <v>-1.1771005167429425</v>
      </c>
      <c r="F100" s="262">
        <v>-1.6588024916268138</v>
      </c>
      <c r="G100" s="262">
        <v>-1.5497892011778416</v>
      </c>
      <c r="H100" s="262">
        <v>-0.90232692575187734</v>
      </c>
      <c r="I100" s="263">
        <v>-5.288019135299475</v>
      </c>
      <c r="J100" s="262">
        <v>-0.52841270507068838</v>
      </c>
      <c r="K100" s="262">
        <v>-0.67561195437080701</v>
      </c>
      <c r="L100" s="262">
        <v>-0.897158029460842</v>
      </c>
      <c r="M100" s="262">
        <v>-0.89897858989953461</v>
      </c>
      <c r="N100" s="263">
        <v>-3.0001612788018721</v>
      </c>
      <c r="O100" s="262">
        <v>-1.1085617318106418</v>
      </c>
    </row>
    <row r="101" spans="1:15" s="14" customFormat="1" ht="15" customHeight="1" x14ac:dyDescent="0.25">
      <c r="B101" s="94">
        <f>B100+1</f>
        <v>36</v>
      </c>
      <c r="C101" s="115" t="s">
        <v>284</v>
      </c>
      <c r="D101" s="244" t="s">
        <v>301</v>
      </c>
      <c r="E101" s="262">
        <v>0.24673938286441827</v>
      </c>
      <c r="F101" s="262">
        <v>0.2558567093335451</v>
      </c>
      <c r="G101" s="262">
        <v>0.28485804278002247</v>
      </c>
      <c r="H101" s="262">
        <v>0.38987446160517891</v>
      </c>
      <c r="I101" s="263">
        <v>1.1773285965831648</v>
      </c>
      <c r="J101" s="262">
        <v>0.45407111329838723</v>
      </c>
      <c r="K101" s="262">
        <v>0.21236452444805171</v>
      </c>
      <c r="L101" s="262">
        <v>0.33414871458473128</v>
      </c>
      <c r="M101" s="262">
        <v>0.23642417484007311</v>
      </c>
      <c r="N101" s="263">
        <v>1.2370085271712432</v>
      </c>
      <c r="O101" s="262">
        <v>0.19612077671876293</v>
      </c>
    </row>
    <row r="102" spans="1:15" s="14" customFormat="1" ht="15" customHeight="1" x14ac:dyDescent="0.25">
      <c r="B102" s="94">
        <f>B101+1</f>
        <v>37</v>
      </c>
      <c r="C102" s="8" t="s">
        <v>288</v>
      </c>
      <c r="D102" s="244" t="s">
        <v>301</v>
      </c>
      <c r="E102" s="262">
        <v>-3.445531182030749</v>
      </c>
      <c r="F102" s="262">
        <v>-3.3246232874179382</v>
      </c>
      <c r="G102" s="262">
        <v>-4.4005205237900773</v>
      </c>
      <c r="H102" s="262">
        <v>-3.0352209333703297</v>
      </c>
      <c r="I102" s="263">
        <v>-14.205895926609095</v>
      </c>
      <c r="J102" s="262">
        <v>-3.8079134633469676</v>
      </c>
      <c r="K102" s="262">
        <v>-4.0075401403006081</v>
      </c>
      <c r="L102" s="262">
        <v>-4.1591666442963415</v>
      </c>
      <c r="M102" s="262">
        <v>-4.1825818744957921</v>
      </c>
      <c r="N102" s="263">
        <v>-16.15720212243971</v>
      </c>
      <c r="O102" s="262">
        <v>-7.7189127505933506</v>
      </c>
    </row>
    <row r="103" spans="1:15" s="14" customFormat="1" ht="15" customHeight="1" x14ac:dyDescent="0.25">
      <c r="B103" s="94">
        <f t="shared" ref="B103:B112" si="15">B102+1</f>
        <v>38</v>
      </c>
      <c r="C103" s="8" t="s">
        <v>285</v>
      </c>
      <c r="D103" s="244" t="s">
        <v>301</v>
      </c>
      <c r="E103" s="262">
        <v>-5.6161257943316452</v>
      </c>
      <c r="F103" s="262">
        <v>-7.0231439298629477</v>
      </c>
      <c r="G103" s="262">
        <v>-7.539376327198533</v>
      </c>
      <c r="H103" s="262">
        <v>-6.6433737635750223</v>
      </c>
      <c r="I103" s="263">
        <v>-26.822019814968151</v>
      </c>
      <c r="J103" s="262">
        <v>-4.86588278720685</v>
      </c>
      <c r="K103" s="262">
        <v>-6.3195522736316176</v>
      </c>
      <c r="L103" s="262">
        <v>-7.3876438867939616</v>
      </c>
      <c r="M103" s="262">
        <v>-8.2828059237442524</v>
      </c>
      <c r="N103" s="263">
        <v>-26.855884871376684</v>
      </c>
      <c r="O103" s="262">
        <v>-8.3666851005417193</v>
      </c>
    </row>
    <row r="104" spans="1:15" s="14" customFormat="1" ht="15" customHeight="1" x14ac:dyDescent="0.25">
      <c r="B104" s="94">
        <f t="shared" si="15"/>
        <v>39</v>
      </c>
      <c r="C104" s="8" t="s">
        <v>290</v>
      </c>
      <c r="D104" s="244" t="s">
        <v>301</v>
      </c>
      <c r="E104" s="262">
        <v>-0.80243244176139639</v>
      </c>
      <c r="F104" s="262">
        <v>-0.33073788388164871</v>
      </c>
      <c r="G104" s="262">
        <v>-0.31241411651652617</v>
      </c>
      <c r="H104" s="262">
        <v>-0.35201075205309207</v>
      </c>
      <c r="I104" s="263">
        <v>-1.7975951942126636</v>
      </c>
      <c r="J104" s="262">
        <v>-0.26653833069600058</v>
      </c>
      <c r="K104" s="262">
        <v>-0.28084464282953769</v>
      </c>
      <c r="L104" s="262">
        <v>-0.39436237868068685</v>
      </c>
      <c r="M104" s="262">
        <v>-0.3555311525085188</v>
      </c>
      <c r="N104" s="263">
        <v>-1.2972765047147439</v>
      </c>
      <c r="O104" s="262">
        <v>-0.21366699657513996</v>
      </c>
    </row>
    <row r="105" spans="1:15" s="14" customFormat="1" ht="15" customHeight="1" x14ac:dyDescent="0.25">
      <c r="B105" s="94">
        <f t="shared" si="15"/>
        <v>40</v>
      </c>
      <c r="C105" s="273" t="s">
        <v>291</v>
      </c>
      <c r="D105" s="245" t="s">
        <v>301</v>
      </c>
      <c r="E105" s="264">
        <v>0.23775737110915618</v>
      </c>
      <c r="F105" s="264">
        <v>2.732416423827027</v>
      </c>
      <c r="G105" s="264">
        <v>1.1357881979377917</v>
      </c>
      <c r="H105" s="264">
        <v>-0.35759315040992967</v>
      </c>
      <c r="I105" s="265">
        <v>3.7483688424640453</v>
      </c>
      <c r="J105" s="264">
        <v>-1.4075271740168804</v>
      </c>
      <c r="K105" s="264">
        <v>0.82800973436969449</v>
      </c>
      <c r="L105" s="264">
        <v>2.3871474907962429</v>
      </c>
      <c r="M105" s="264">
        <v>2.5384715017695063</v>
      </c>
      <c r="N105" s="265">
        <v>4.3461015529185634</v>
      </c>
      <c r="O105" s="264">
        <v>3.1084871242215759</v>
      </c>
    </row>
    <row r="106" spans="1:15" s="14" customFormat="1" ht="15" customHeight="1" x14ac:dyDescent="0.25">
      <c r="A106" s="43"/>
      <c r="B106" s="94">
        <f t="shared" si="15"/>
        <v>41</v>
      </c>
      <c r="C106" s="253" t="s">
        <v>292</v>
      </c>
      <c r="D106" s="246" t="s">
        <v>301</v>
      </c>
      <c r="E106" s="266">
        <v>48.591389439170484</v>
      </c>
      <c r="F106" s="266">
        <v>56.211647238502017</v>
      </c>
      <c r="G106" s="266">
        <v>53.665961351958764</v>
      </c>
      <c r="H106" s="266">
        <v>64.622476059066884</v>
      </c>
      <c r="I106" s="261">
        <v>223.09147408869816</v>
      </c>
      <c r="J106" s="266">
        <v>35.165522531070685</v>
      </c>
      <c r="K106" s="266">
        <v>49.531455614256977</v>
      </c>
      <c r="L106" s="266">
        <v>61.609392795232729</v>
      </c>
      <c r="M106" s="266">
        <v>61.877024680635628</v>
      </c>
      <c r="N106" s="261">
        <v>208.18339562119598</v>
      </c>
      <c r="O106" s="266">
        <v>60.976716491156914</v>
      </c>
    </row>
    <row r="107" spans="1:15" s="14" customFormat="1" ht="15" customHeight="1" x14ac:dyDescent="0.25">
      <c r="A107" s="43"/>
      <c r="B107" s="94">
        <f t="shared" si="15"/>
        <v>42</v>
      </c>
      <c r="C107" s="254" t="s">
        <v>293</v>
      </c>
      <c r="D107" s="295" t="s">
        <v>306</v>
      </c>
      <c r="E107" s="296">
        <v>2468.3280418295772</v>
      </c>
      <c r="F107" s="296">
        <v>2658.7271473615292</v>
      </c>
      <c r="G107" s="296">
        <v>2882.9984819696542</v>
      </c>
      <c r="H107" s="296">
        <v>2791.6339306960917</v>
      </c>
      <c r="I107" s="297">
        <v>2701.1425142154199</v>
      </c>
      <c r="J107" s="296">
        <v>3067.7538565508275</v>
      </c>
      <c r="K107" s="296">
        <v>3095.5093921036905</v>
      </c>
      <c r="L107" s="296">
        <v>3413.1008950582664</v>
      </c>
      <c r="M107" s="296">
        <v>4141.2429689345181</v>
      </c>
      <c r="N107" s="297">
        <v>3443.5218803141443</v>
      </c>
      <c r="O107" s="296">
        <v>3577.676212413945</v>
      </c>
    </row>
    <row r="108" spans="1:15" s="14" customFormat="1" ht="15" customHeight="1" x14ac:dyDescent="0.25">
      <c r="A108" s="43"/>
      <c r="B108" s="94"/>
      <c r="C108" s="255" t="s">
        <v>305</v>
      </c>
      <c r="D108" s="269" t="s">
        <v>303</v>
      </c>
      <c r="E108" s="270">
        <f>E107/2204.62</f>
        <v>1.1196160979350533</v>
      </c>
      <c r="F108" s="270">
        <f t="shared" ref="F108:O108" si="16">F107/2204.62</f>
        <v>1.2059797821672349</v>
      </c>
      <c r="G108" s="270">
        <f t="shared" si="16"/>
        <v>1.3077076693351481</v>
      </c>
      <c r="H108" s="270">
        <f t="shared" si="16"/>
        <v>1.2662653567036912</v>
      </c>
      <c r="I108" s="271">
        <f t="shared" si="16"/>
        <v>1.225219091823271</v>
      </c>
      <c r="J108" s="270">
        <f t="shared" si="16"/>
        <v>1.3915113972252939</v>
      </c>
      <c r="K108" s="270">
        <f t="shared" si="16"/>
        <v>1.4041011113496615</v>
      </c>
      <c r="L108" s="270">
        <f t="shared" si="16"/>
        <v>1.5481583651868651</v>
      </c>
      <c r="M108" s="270">
        <f t="shared" si="16"/>
        <v>1.8784384469588946</v>
      </c>
      <c r="N108" s="271">
        <f t="shared" si="16"/>
        <v>1.5619571083969774</v>
      </c>
      <c r="O108" s="270">
        <f t="shared" si="16"/>
        <v>1.622808562207521</v>
      </c>
    </row>
    <row r="109" spans="1:15" s="14" customFormat="1" ht="15" customHeight="1" x14ac:dyDescent="0.25">
      <c r="B109" s="94">
        <f>B107+1</f>
        <v>43</v>
      </c>
      <c r="C109" s="115" t="s">
        <v>337</v>
      </c>
      <c r="D109" s="244" t="s">
        <v>301</v>
      </c>
      <c r="E109" s="262">
        <v>0.78751734309980126</v>
      </c>
      <c r="F109" s="262">
        <v>1.950453576619104</v>
      </c>
      <c r="G109" s="262">
        <v>4.6212852157969753</v>
      </c>
      <c r="H109" s="262">
        <v>5.0392754831486455</v>
      </c>
      <c r="I109" s="263">
        <v>12.398531618664526</v>
      </c>
      <c r="J109" s="262">
        <v>2.5099692047189741</v>
      </c>
      <c r="K109" s="262">
        <v>1.7816996974579986</v>
      </c>
      <c r="L109" s="262">
        <v>5.15159432423307</v>
      </c>
      <c r="M109" s="262">
        <v>7.41501572678761</v>
      </c>
      <c r="N109" s="263">
        <v>16.858278953197654</v>
      </c>
      <c r="O109" s="262">
        <v>3.5233314176531314</v>
      </c>
    </row>
    <row r="110" spans="1:15" s="14" customFormat="1" ht="15" customHeight="1" x14ac:dyDescent="0.25">
      <c r="B110" s="94">
        <f t="shared" si="15"/>
        <v>44</v>
      </c>
      <c r="C110" s="8" t="s">
        <v>294</v>
      </c>
      <c r="D110" s="244" t="s">
        <v>301</v>
      </c>
      <c r="E110" s="262">
        <v>49.378906782270285</v>
      </c>
      <c r="F110" s="262">
        <v>58.162100815121121</v>
      </c>
      <c r="G110" s="262">
        <v>58.287246567755737</v>
      </c>
      <c r="H110" s="262">
        <v>69.661751542215526</v>
      </c>
      <c r="I110" s="263">
        <v>235.49000570736268</v>
      </c>
      <c r="J110" s="262">
        <v>37.675491735789663</v>
      </c>
      <c r="K110" s="262">
        <v>51.313155311714979</v>
      </c>
      <c r="L110" s="262">
        <v>66.760987119465796</v>
      </c>
      <c r="M110" s="262">
        <v>69.292040407423244</v>
      </c>
      <c r="N110" s="263">
        <v>225.04167457439365</v>
      </c>
      <c r="O110" s="262">
        <v>64.500047908810046</v>
      </c>
    </row>
    <row r="111" spans="1:15" s="14" customFormat="1" ht="15" customHeight="1" x14ac:dyDescent="0.25">
      <c r="A111" s="43"/>
      <c r="B111" s="94">
        <f t="shared" si="15"/>
        <v>45</v>
      </c>
      <c r="C111" s="255" t="s">
        <v>295</v>
      </c>
      <c r="D111" s="289" t="s">
        <v>306</v>
      </c>
      <c r="E111" s="290">
        <v>2508.332066489826</v>
      </c>
      <c r="F111" s="290">
        <v>2750.9806949550189</v>
      </c>
      <c r="G111" s="290">
        <v>3131.2593521050812</v>
      </c>
      <c r="H111" s="290">
        <v>3009.3261839614152</v>
      </c>
      <c r="I111" s="291">
        <v>2851.2612088263295</v>
      </c>
      <c r="J111" s="290">
        <v>3286.7174081601379</v>
      </c>
      <c r="K111" s="290">
        <v>3206.8581921539367</v>
      </c>
      <c r="L111" s="290">
        <v>3698.4942482675115</v>
      </c>
      <c r="M111" s="290">
        <v>4637.5076471666625</v>
      </c>
      <c r="N111" s="291">
        <v>3722.3714603517619</v>
      </c>
      <c r="O111" s="290">
        <v>3784.4000199055536</v>
      </c>
    </row>
    <row r="112" spans="1:15" s="14" customFormat="1" ht="15" customHeight="1" x14ac:dyDescent="0.25">
      <c r="B112" s="94">
        <f t="shared" si="15"/>
        <v>46</v>
      </c>
      <c r="C112" s="278" t="s">
        <v>290</v>
      </c>
      <c r="D112" s="281" t="s">
        <v>301</v>
      </c>
      <c r="E112" s="260">
        <v>0.80243244176139639</v>
      </c>
      <c r="F112" s="260">
        <v>0.33073788388164871</v>
      </c>
      <c r="G112" s="260">
        <v>0.31241411651652617</v>
      </c>
      <c r="H112" s="260">
        <v>0.35201075205309207</v>
      </c>
      <c r="I112" s="261">
        <v>1.7975951942126636</v>
      </c>
      <c r="J112" s="260">
        <v>0.26653833069600058</v>
      </c>
      <c r="K112" s="260">
        <v>0.28084464282953769</v>
      </c>
      <c r="L112" s="260">
        <v>0.39436237868068685</v>
      </c>
      <c r="M112" s="260">
        <v>0.3555311525085188</v>
      </c>
      <c r="N112" s="261">
        <v>1.2972765047147439</v>
      </c>
      <c r="O112" s="260">
        <v>0.21366699657513996</v>
      </c>
    </row>
    <row r="113" spans="1:15" s="14" customFormat="1" ht="8.25" customHeight="1" x14ac:dyDescent="0.25">
      <c r="B113" s="94"/>
      <c r="C113"/>
      <c r="D113"/>
      <c r="E113"/>
      <c r="F113"/>
      <c r="G113"/>
      <c r="H113"/>
      <c r="I113"/>
      <c r="J113"/>
      <c r="K113"/>
      <c r="L113"/>
      <c r="M113"/>
      <c r="N113"/>
      <c r="O113"/>
    </row>
    <row r="114" spans="1:15" s="14" customFormat="1" ht="20.100000000000001" customHeight="1" x14ac:dyDescent="0.25">
      <c r="A114" s="43"/>
      <c r="B114" s="94"/>
      <c r="C114" s="256" t="s">
        <v>319</v>
      </c>
      <c r="D114" s="257"/>
      <c r="E114" s="258" t="str">
        <f>E$5</f>
        <v>1Q24</v>
      </c>
      <c r="F114" s="258" t="str">
        <f t="shared" ref="F114:O114" si="17">F$5</f>
        <v>2Q24</v>
      </c>
      <c r="G114" s="258" t="str">
        <f t="shared" si="17"/>
        <v>3Q24</v>
      </c>
      <c r="H114" s="258" t="str">
        <f t="shared" si="17"/>
        <v>4Q24</v>
      </c>
      <c r="I114" s="280">
        <f t="shared" si="17"/>
        <v>2024</v>
      </c>
      <c r="J114" s="258" t="str">
        <f t="shared" si="17"/>
        <v>1Q25</v>
      </c>
      <c r="K114" s="258" t="str">
        <f t="shared" si="17"/>
        <v>2Q25</v>
      </c>
      <c r="L114" s="258" t="str">
        <f t="shared" si="17"/>
        <v>3Q25</v>
      </c>
      <c r="M114" s="258" t="str">
        <f t="shared" si="17"/>
        <v>4Q25</v>
      </c>
      <c r="N114" s="280">
        <f t="shared" si="17"/>
        <v>2025</v>
      </c>
      <c r="O114" s="258" t="str">
        <f t="shared" si="17"/>
        <v>1Q26</v>
      </c>
    </row>
    <row r="115" spans="1:15" s="14" customFormat="1" ht="15" customHeight="1" x14ac:dyDescent="0.25">
      <c r="B115" s="94">
        <f>B112+5</f>
        <v>51</v>
      </c>
      <c r="C115" s="8" t="s">
        <v>309</v>
      </c>
      <c r="D115" s="244" t="s">
        <v>308</v>
      </c>
      <c r="E115" s="262">
        <v>19685.952845697739</v>
      </c>
      <c r="F115" s="262">
        <v>21142.315146661589</v>
      </c>
      <c r="G115" s="262">
        <v>18614.633926305218</v>
      </c>
      <c r="H115" s="262">
        <v>23148.621081186429</v>
      </c>
      <c r="I115" s="263">
        <v>82591.522999850975</v>
      </c>
      <c r="J115" s="262">
        <v>11462.954387940496</v>
      </c>
      <c r="K115" s="262">
        <v>16001.067785678946</v>
      </c>
      <c r="L115" s="262">
        <v>18050.856007343718</v>
      </c>
      <c r="M115" s="262">
        <v>14941.655233659398</v>
      </c>
      <c r="N115" s="263">
        <v>60456.533414622558</v>
      </c>
      <c r="O115" s="262">
        <v>17043.665460719389</v>
      </c>
    </row>
    <row r="116" spans="1:15" s="14" customFormat="1" ht="15" customHeight="1" x14ac:dyDescent="0.25">
      <c r="B116" s="94">
        <f>B115+1</f>
        <v>52</v>
      </c>
      <c r="C116" s="279" t="s">
        <v>62</v>
      </c>
      <c r="D116" s="246" t="s">
        <v>301</v>
      </c>
      <c r="E116" s="266">
        <v>59.14808262006364</v>
      </c>
      <c r="F116" s="266">
        <v>65.560681698130793</v>
      </c>
      <c r="G116" s="266">
        <v>66.047415279923939</v>
      </c>
      <c r="H116" s="266">
        <v>75.523127122621958</v>
      </c>
      <c r="I116" s="261">
        <v>266.27930672074035</v>
      </c>
      <c r="J116" s="266">
        <v>45.58772587810968</v>
      </c>
      <c r="K116" s="266">
        <v>59.774630366571799</v>
      </c>
      <c r="L116" s="266">
        <v>71.72642752908358</v>
      </c>
      <c r="M116" s="266">
        <v>72.822026544674145</v>
      </c>
      <c r="N116" s="261">
        <v>249.91081031843919</v>
      </c>
      <c r="O116" s="266">
        <v>75.079935169737425</v>
      </c>
    </row>
    <row r="117" spans="1:15" s="14" customFormat="1" ht="15" customHeight="1" x14ac:dyDescent="0.25">
      <c r="B117" s="94">
        <f t="shared" ref="B117:B123" si="18">B116+1</f>
        <v>53</v>
      </c>
      <c r="C117" s="8" t="s">
        <v>310</v>
      </c>
      <c r="D117" s="244" t="s">
        <v>301</v>
      </c>
      <c r="E117" s="262">
        <v>-31.753146658537798</v>
      </c>
      <c r="F117" s="262">
        <v>-36.505368552985964</v>
      </c>
      <c r="G117" s="262">
        <v>-37.623259641113826</v>
      </c>
      <c r="H117" s="262">
        <v>-43.84998080214497</v>
      </c>
      <c r="I117" s="263">
        <v>-149.73175565478255</v>
      </c>
      <c r="J117" s="262">
        <v>-17.834134399401975</v>
      </c>
      <c r="K117" s="262">
        <v>-34.687448993286637</v>
      </c>
      <c r="L117" s="262">
        <v>-37.497538127031248</v>
      </c>
      <c r="M117" s="262">
        <v>-39.351881483979561</v>
      </c>
      <c r="N117" s="263">
        <v>-129.37100300369943</v>
      </c>
      <c r="O117" s="262">
        <v>-45.243405961647412</v>
      </c>
    </row>
    <row r="118" spans="1:15" s="14" customFormat="1" ht="15" customHeight="1" x14ac:dyDescent="0.25">
      <c r="B118" s="94">
        <f t="shared" si="18"/>
        <v>54</v>
      </c>
      <c r="C118" s="8" t="s">
        <v>311</v>
      </c>
      <c r="D118" s="244" t="s">
        <v>301</v>
      </c>
      <c r="E118" s="262">
        <v>-1.1292595602069739</v>
      </c>
      <c r="F118" s="262">
        <v>-0.43155174542325575</v>
      </c>
      <c r="G118" s="262">
        <v>-0.55833441142154228</v>
      </c>
      <c r="H118" s="262">
        <v>-0.42705462309962372</v>
      </c>
      <c r="I118" s="263">
        <v>-2.5462003401513957</v>
      </c>
      <c r="J118" s="262">
        <v>-0.51391830099725333</v>
      </c>
      <c r="K118" s="262">
        <v>-0.51606635684949465</v>
      </c>
      <c r="L118" s="262">
        <v>-0.68617666880432826</v>
      </c>
      <c r="M118" s="262">
        <v>-0.53918486946745203</v>
      </c>
      <c r="N118" s="263">
        <v>-2.2553461961185284</v>
      </c>
      <c r="O118" s="262">
        <v>-0.53232970277319047</v>
      </c>
    </row>
    <row r="119" spans="1:15" s="14" customFormat="1" ht="15" customHeight="1" x14ac:dyDescent="0.25">
      <c r="B119" s="94">
        <f t="shared" si="18"/>
        <v>55</v>
      </c>
      <c r="C119" s="8" t="s">
        <v>312</v>
      </c>
      <c r="D119" s="244" t="s">
        <v>301</v>
      </c>
      <c r="E119" s="262">
        <v>-0.78064742865083137</v>
      </c>
      <c r="F119" s="262">
        <v>-0.26272603104649556</v>
      </c>
      <c r="G119" s="262">
        <v>-2.3927117392088095</v>
      </c>
      <c r="H119" s="262">
        <v>1.593498906472625</v>
      </c>
      <c r="I119" s="263">
        <v>-1.8425862924335112</v>
      </c>
      <c r="J119" s="262">
        <v>-0.37731775560208347</v>
      </c>
      <c r="K119" s="262">
        <v>0.76635120950954461</v>
      </c>
      <c r="L119" s="262">
        <v>0.41029180359251538</v>
      </c>
      <c r="M119" s="262">
        <v>-7.2926444534757481E-2</v>
      </c>
      <c r="N119" s="263">
        <v>0.72639881296521902</v>
      </c>
      <c r="O119" s="262">
        <v>1.1789324806041179</v>
      </c>
    </row>
    <row r="120" spans="1:15" s="14" customFormat="1" ht="15" customHeight="1" x14ac:dyDescent="0.25">
      <c r="B120" s="94">
        <f t="shared" si="18"/>
        <v>56</v>
      </c>
      <c r="C120" s="8" t="s">
        <v>16</v>
      </c>
      <c r="D120" s="244" t="s">
        <v>301</v>
      </c>
      <c r="E120" s="262">
        <v>-5.9566633735394454</v>
      </c>
      <c r="F120" s="262">
        <v>-9.8841132686159128</v>
      </c>
      <c r="G120" s="262">
        <v>-7.3952479142334369</v>
      </c>
      <c r="H120" s="262">
        <v>-8.9584188028125027</v>
      </c>
      <c r="I120" s="263">
        <v>-32.194443359201301</v>
      </c>
      <c r="J120" s="262">
        <v>-12.998985206429026</v>
      </c>
      <c r="K120" s="262">
        <v>-5.0010376587058971</v>
      </c>
      <c r="L120" s="262">
        <v>-11.989074342712989</v>
      </c>
      <c r="M120" s="262">
        <v>-14.673710651059888</v>
      </c>
      <c r="N120" s="263">
        <v>-44.662807858907797</v>
      </c>
      <c r="O120" s="262">
        <v>-9.9245100674251674</v>
      </c>
    </row>
    <row r="121" spans="1:15" s="14" customFormat="1" ht="15" customHeight="1" x14ac:dyDescent="0.25">
      <c r="B121" s="94">
        <f t="shared" si="18"/>
        <v>57</v>
      </c>
      <c r="C121" s="279" t="s">
        <v>256</v>
      </c>
      <c r="D121" s="246" t="s">
        <v>301</v>
      </c>
      <c r="E121" s="266">
        <v>19.528365599128591</v>
      </c>
      <c r="F121" s="266">
        <v>18.476922100059166</v>
      </c>
      <c r="G121" s="266">
        <v>18.077861573946326</v>
      </c>
      <c r="H121" s="266">
        <v>23.881171801037482</v>
      </c>
      <c r="I121" s="261">
        <v>79.964321074171565</v>
      </c>
      <c r="J121" s="266">
        <v>13.863370215679343</v>
      </c>
      <c r="K121" s="266">
        <v>20.336428567239313</v>
      </c>
      <c r="L121" s="266">
        <v>21.963930194127528</v>
      </c>
      <c r="M121" s="266">
        <v>18.184323095632482</v>
      </c>
      <c r="N121" s="261">
        <v>74.348050944831613</v>
      </c>
      <c r="O121" s="266">
        <v>20.558621918495774</v>
      </c>
    </row>
    <row r="122" spans="1:15" s="14" customFormat="1" ht="15" customHeight="1" x14ac:dyDescent="0.25">
      <c r="B122" s="94">
        <f t="shared" si="18"/>
        <v>58</v>
      </c>
      <c r="C122" s="8" t="s">
        <v>313</v>
      </c>
      <c r="D122" s="244" t="s">
        <v>306</v>
      </c>
      <c r="E122" s="262">
        <v>991.99493934561644</v>
      </c>
      <c r="F122" s="262">
        <v>873.93088088447621</v>
      </c>
      <c r="G122" s="262">
        <v>971.16395871742861</v>
      </c>
      <c r="H122" s="262">
        <v>1031.6455445567087</v>
      </c>
      <c r="I122" s="263">
        <v>968.19041676124368</v>
      </c>
      <c r="J122" s="262">
        <v>1209.4063839479447</v>
      </c>
      <c r="K122" s="262">
        <v>1270.9419671005046</v>
      </c>
      <c r="L122" s="262">
        <v>1216.7805330224689</v>
      </c>
      <c r="M122" s="262">
        <v>1217.0219973131393</v>
      </c>
      <c r="N122" s="263">
        <v>1229.7769446180175</v>
      </c>
      <c r="O122" s="262">
        <v>1206.2324249368378</v>
      </c>
    </row>
    <row r="123" spans="1:15" s="14" customFormat="1" ht="15" customHeight="1" x14ac:dyDescent="0.25">
      <c r="A123" s="43"/>
      <c r="B123" s="94">
        <f t="shared" si="18"/>
        <v>59</v>
      </c>
      <c r="C123" s="254" t="s">
        <v>314</v>
      </c>
      <c r="D123" s="295" t="s">
        <v>303</v>
      </c>
      <c r="E123" s="298">
        <v>0.44996187068320914</v>
      </c>
      <c r="F123" s="298">
        <v>0.39640885090604105</v>
      </c>
      <c r="G123" s="298">
        <v>0.44051308557367197</v>
      </c>
      <c r="H123" s="298">
        <v>0.46794710406179241</v>
      </c>
      <c r="I123" s="299">
        <v>0.43916430802643708</v>
      </c>
      <c r="J123" s="298">
        <v>0.54857816038498464</v>
      </c>
      <c r="K123" s="298">
        <v>0.57649026458097297</v>
      </c>
      <c r="L123" s="298">
        <v>0.55192302211831024</v>
      </c>
      <c r="M123" s="298">
        <v>0.5520325486084402</v>
      </c>
      <c r="N123" s="299">
        <v>0.55781810226615813</v>
      </c>
      <c r="O123" s="298">
        <v>0.54713847508270719</v>
      </c>
    </row>
    <row r="124" spans="1:15" ht="15" customHeight="1" x14ac:dyDescent="0.2">
      <c r="A124" s="223"/>
      <c r="C124" s="304" t="s">
        <v>338</v>
      </c>
    </row>
    <row r="125" spans="1:15" ht="18" customHeight="1" x14ac:dyDescent="0.2">
      <c r="A125" s="223"/>
      <c r="C125" s="310"/>
      <c r="D125" s="310"/>
    </row>
  </sheetData>
  <mergeCells count="1">
    <mergeCell ref="C125:D125"/>
  </mergeCells>
  <pageMargins left="0.511811024" right="0.511811024" top="0.78740157499999996" bottom="0.78740157499999996" header="0.31496062000000002" footer="0.31496062000000002"/>
  <pageSetup paperSize="9" orientation="portrait" horizontalDpi="360" verticalDpi="360" r:id="rId1"/>
  <ignoredErrors>
    <ignoredError sqref="E16:O16 E108:O10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1:AN78"/>
  <sheetViews>
    <sheetView showGridLines="0" zoomScale="85" zoomScaleNormal="85" workbookViewId="0">
      <selection activeCell="B77" sqref="B77:Q77"/>
    </sheetView>
  </sheetViews>
  <sheetFormatPr defaultColWidth="8.7109375" defaultRowHeight="14.25" x14ac:dyDescent="0.25"/>
  <cols>
    <col min="1" max="1" width="5.7109375" style="94" customWidth="1"/>
    <col min="2" max="2" width="30.7109375" style="70" customWidth="1"/>
    <col min="3" max="6" width="8.7109375" style="70" customWidth="1"/>
    <col min="7" max="7" width="9.7109375" style="70" customWidth="1"/>
    <col min="8" max="11" width="8.7109375" style="70" customWidth="1"/>
    <col min="12" max="12" width="9.7109375" style="70" customWidth="1"/>
    <col min="13" max="16" width="8.7109375" style="70" customWidth="1"/>
    <col min="17" max="17" width="9.7109375" style="70" customWidth="1"/>
    <col min="18" max="21" width="8.7109375" style="70" customWidth="1"/>
    <col min="22" max="22" width="9.7109375" style="70" customWidth="1"/>
    <col min="23" max="26" width="8.7109375" style="70" customWidth="1"/>
    <col min="27" max="27" width="9.7109375" style="70" customWidth="1"/>
    <col min="28" max="30" width="8.7109375" style="70"/>
    <col min="31" max="31" width="8.7109375" style="70" customWidth="1"/>
    <col min="32" max="32" width="9.7109375" style="70" customWidth="1"/>
    <col min="33" max="16384" width="8.7109375" style="70"/>
  </cols>
  <sheetData>
    <row r="1" spans="1:33" s="14" customFormat="1" ht="15" customHeight="1" x14ac:dyDescent="0.25">
      <c r="A1" s="94"/>
    </row>
    <row r="2" spans="1:33" s="14" customFormat="1" ht="15" customHeight="1" x14ac:dyDescent="0.25">
      <c r="A2" s="94"/>
    </row>
    <row r="3" spans="1:33" s="14" customFormat="1" ht="15" customHeight="1" x14ac:dyDescent="0.25">
      <c r="A3" s="94"/>
      <c r="B3" s="82" t="s">
        <v>29</v>
      </c>
    </row>
    <row r="4" spans="1:33" s="14" customFormat="1" ht="8.1" customHeight="1" x14ac:dyDescent="0.25">
      <c r="A4" s="94"/>
      <c r="B4" s="82"/>
    </row>
    <row r="5" spans="1:33" s="14" customFormat="1" ht="24" customHeight="1" x14ac:dyDescent="0.25">
      <c r="A5" s="94"/>
      <c r="B5" s="83" t="s">
        <v>10</v>
      </c>
      <c r="C5" s="84" t="s">
        <v>21</v>
      </c>
      <c r="D5" s="84" t="s">
        <v>28</v>
      </c>
      <c r="E5" s="84" t="s">
        <v>30</v>
      </c>
      <c r="F5" s="84" t="s">
        <v>31</v>
      </c>
      <c r="G5" s="84">
        <v>2020</v>
      </c>
      <c r="H5" s="84" t="s">
        <v>40</v>
      </c>
      <c r="I5" s="84" t="s">
        <v>47</v>
      </c>
      <c r="J5" s="84" t="s">
        <v>48</v>
      </c>
      <c r="K5" s="84" t="s">
        <v>49</v>
      </c>
      <c r="L5" s="84">
        <v>2021</v>
      </c>
      <c r="M5" s="84" t="s">
        <v>50</v>
      </c>
      <c r="N5" s="84" t="s">
        <v>182</v>
      </c>
      <c r="O5" s="84" t="s">
        <v>185</v>
      </c>
      <c r="P5" s="84" t="s">
        <v>188</v>
      </c>
      <c r="Q5" s="84">
        <v>2022</v>
      </c>
      <c r="R5" s="84" t="s">
        <v>194</v>
      </c>
      <c r="S5" s="84" t="s">
        <v>202</v>
      </c>
      <c r="T5" s="84" t="s">
        <v>205</v>
      </c>
      <c r="U5" s="84" t="s">
        <v>207</v>
      </c>
      <c r="V5" s="84">
        <v>2023</v>
      </c>
      <c r="W5" s="84" t="s">
        <v>210</v>
      </c>
      <c r="X5" s="84" t="s">
        <v>222</v>
      </c>
      <c r="Y5" s="84" t="s">
        <v>227</v>
      </c>
      <c r="Z5" s="84" t="s">
        <v>229</v>
      </c>
      <c r="AA5" s="84">
        <v>2024</v>
      </c>
      <c r="AB5" s="84" t="s">
        <v>238</v>
      </c>
      <c r="AC5" s="84" t="s">
        <v>244</v>
      </c>
      <c r="AD5" s="84" t="s">
        <v>247</v>
      </c>
      <c r="AE5" s="84" t="s">
        <v>251</v>
      </c>
      <c r="AF5" s="84">
        <v>2025</v>
      </c>
      <c r="AG5" s="84" t="s">
        <v>263</v>
      </c>
    </row>
    <row r="6" spans="1:33" s="14" customFormat="1" ht="18" customHeight="1" x14ac:dyDescent="0.25">
      <c r="A6" s="94">
        <v>2</v>
      </c>
      <c r="B6" s="37" t="s">
        <v>11</v>
      </c>
      <c r="C6" s="38">
        <v>30.753720293940056</v>
      </c>
      <c r="D6" s="39">
        <v>17.174117554499684</v>
      </c>
      <c r="E6" s="39">
        <v>23.050349724648601</v>
      </c>
      <c r="F6" s="39">
        <v>31.510507308921106</v>
      </c>
      <c r="G6" s="150">
        <v>102.48869488200944</v>
      </c>
      <c r="H6" s="38">
        <v>23.497216936634409</v>
      </c>
      <c r="I6" s="39">
        <v>34.471926119260999</v>
      </c>
      <c r="J6" s="39">
        <v>34.672120707870192</v>
      </c>
      <c r="K6" s="39">
        <v>48.95402142589645</v>
      </c>
      <c r="L6" s="150">
        <v>141.59528518966206</v>
      </c>
      <c r="M6" s="38">
        <v>25.226890341427509</v>
      </c>
      <c r="N6" s="39">
        <v>28.178746409772277</v>
      </c>
      <c r="O6" s="39">
        <v>37.06699445040671</v>
      </c>
      <c r="P6" s="39">
        <v>55.609740115034683</v>
      </c>
      <c r="Q6" s="150">
        <v>146.08237131664117</v>
      </c>
      <c r="R6" s="38">
        <v>45.402651201895054</v>
      </c>
      <c r="S6" s="39">
        <v>30.440514358460344</v>
      </c>
      <c r="T6" s="39">
        <v>63.106808843485048</v>
      </c>
      <c r="U6" s="39">
        <v>84.126336488448743</v>
      </c>
      <c r="V6" s="150">
        <v>223.0763108922892</v>
      </c>
      <c r="W6" s="38">
        <v>59.189109493609557</v>
      </c>
      <c r="X6" s="39">
        <v>45.149358536626401</v>
      </c>
      <c r="Y6" s="39">
        <v>36.582503754440843</v>
      </c>
      <c r="Z6" s="39">
        <v>68.789658358567465</v>
      </c>
      <c r="AA6" s="150">
        <v>209.71063014324426</v>
      </c>
      <c r="AB6" s="38">
        <v>35.101681962360544</v>
      </c>
      <c r="AC6" s="39">
        <v>67.23555100898875</v>
      </c>
      <c r="AD6" s="39">
        <v>65.254386049629886</v>
      </c>
      <c r="AE6" s="39">
        <v>90.340096412792064</v>
      </c>
      <c r="AF6" s="150">
        <v>257.93171543377127</v>
      </c>
      <c r="AG6" s="39">
        <v>60.151177550421238</v>
      </c>
    </row>
    <row r="7" spans="1:33" s="14" customFormat="1" ht="18" customHeight="1" x14ac:dyDescent="0.25">
      <c r="A7" s="94">
        <v>3</v>
      </c>
      <c r="B7" s="17" t="s">
        <v>1</v>
      </c>
      <c r="C7" s="18">
        <v>8.8755118399999979</v>
      </c>
      <c r="D7" s="19">
        <v>2.4181847973014126</v>
      </c>
      <c r="E7" s="19">
        <v>7.5403498732226684</v>
      </c>
      <c r="F7" s="19">
        <v>8.8466610346934562</v>
      </c>
      <c r="G7" s="151">
        <v>27.680707545217537</v>
      </c>
      <c r="H7" s="18">
        <v>4.4064868947368971</v>
      </c>
      <c r="I7" s="19">
        <v>8.9684443753320213</v>
      </c>
      <c r="J7" s="19">
        <v>10.11141948089371</v>
      </c>
      <c r="K7" s="19">
        <v>17.063309657397777</v>
      </c>
      <c r="L7" s="151">
        <v>40.54966040836041</v>
      </c>
      <c r="M7" s="18">
        <v>7.825989533085485</v>
      </c>
      <c r="N7" s="19">
        <v>10.132467041021812</v>
      </c>
      <c r="O7" s="19">
        <v>9.6187991982642149</v>
      </c>
      <c r="P7" s="19">
        <v>14.891705288911503</v>
      </c>
      <c r="Q7" s="151">
        <v>42.468961061283011</v>
      </c>
      <c r="R7" s="18">
        <v>8.3481199999999998</v>
      </c>
      <c r="S7" s="19">
        <v>10.875212618172492</v>
      </c>
      <c r="T7" s="19">
        <v>11.116739445970122</v>
      </c>
      <c r="U7" s="19">
        <v>12.911178524211426</v>
      </c>
      <c r="V7" s="151">
        <v>43.25125058835404</v>
      </c>
      <c r="W7" s="18">
        <v>8.4875235500676443</v>
      </c>
      <c r="X7" s="19">
        <v>11.548320008077928</v>
      </c>
      <c r="Y7" s="19">
        <v>11.105042780000003</v>
      </c>
      <c r="Z7" s="19">
        <v>17.848814864135594</v>
      </c>
      <c r="AA7" s="151">
        <v>48.989701202281168</v>
      </c>
      <c r="AB7" s="18">
        <v>11.544497842667617</v>
      </c>
      <c r="AC7" s="19">
        <v>13.015218783057374</v>
      </c>
      <c r="AD7" s="19">
        <v>13.339112569907307</v>
      </c>
      <c r="AE7" s="19">
        <v>21.741563552354982</v>
      </c>
      <c r="AF7" s="151">
        <v>59.640392747987285</v>
      </c>
      <c r="AG7" s="19">
        <v>20.899474591567301</v>
      </c>
    </row>
    <row r="8" spans="1:33" s="14" customFormat="1" ht="18" customHeight="1" x14ac:dyDescent="0.25">
      <c r="A8" s="94">
        <v>4</v>
      </c>
      <c r="B8" s="17" t="s">
        <v>2</v>
      </c>
      <c r="C8" s="18">
        <v>4.9984951963400004</v>
      </c>
      <c r="D8" s="19">
        <v>0.97784822779500469</v>
      </c>
      <c r="E8" s="19">
        <v>3.2869295583255971</v>
      </c>
      <c r="F8" s="19">
        <v>3.6833838019991489</v>
      </c>
      <c r="G8" s="151">
        <v>12.946656784459751</v>
      </c>
      <c r="H8" s="18">
        <v>9.0414607136975071</v>
      </c>
      <c r="I8" s="19">
        <v>8.2914441177948657</v>
      </c>
      <c r="J8" s="19">
        <v>7.8530521262449335</v>
      </c>
      <c r="K8" s="19">
        <v>11.352558238742404</v>
      </c>
      <c r="L8" s="151">
        <v>36.538515196479707</v>
      </c>
      <c r="M8" s="18">
        <v>5.0021689438916628</v>
      </c>
      <c r="N8" s="19">
        <v>5.2958013255256944</v>
      </c>
      <c r="O8" s="19">
        <v>9.5002582169764285</v>
      </c>
      <c r="P8" s="19">
        <v>16.912692149749521</v>
      </c>
      <c r="Q8" s="151">
        <v>36.710920636143307</v>
      </c>
      <c r="R8" s="18">
        <v>13.396140000000003</v>
      </c>
      <c r="S8" s="19">
        <v>9.7009221608468081</v>
      </c>
      <c r="T8" s="19">
        <v>16.730420135109359</v>
      </c>
      <c r="U8" s="19">
        <v>28.816533387788471</v>
      </c>
      <c r="V8" s="151">
        <v>68.644015683744641</v>
      </c>
      <c r="W8" s="18">
        <v>25.244743964597244</v>
      </c>
      <c r="X8" s="19">
        <v>11.950838357821249</v>
      </c>
      <c r="Y8" s="19">
        <v>9.3451310199999966</v>
      </c>
      <c r="Z8" s="19">
        <v>30.726108970000006</v>
      </c>
      <c r="AA8" s="151">
        <v>77.266822312418498</v>
      </c>
      <c r="AB8" s="18">
        <v>10.548257147241536</v>
      </c>
      <c r="AC8" s="19">
        <v>25.91799930673578</v>
      </c>
      <c r="AD8" s="19">
        <v>21.418901176734412</v>
      </c>
      <c r="AE8" s="19">
        <v>29.622418526642353</v>
      </c>
      <c r="AF8" s="151">
        <v>87.50757615735408</v>
      </c>
      <c r="AG8" s="19">
        <v>14.737456871601516</v>
      </c>
    </row>
    <row r="9" spans="1:33" s="14" customFormat="1" ht="18" customHeight="1" x14ac:dyDescent="0.25">
      <c r="A9" s="94">
        <v>5</v>
      </c>
      <c r="B9" s="17" t="s">
        <v>3</v>
      </c>
      <c r="C9" s="18">
        <v>4.8226477800000005</v>
      </c>
      <c r="D9" s="19">
        <v>0.8856106916205938</v>
      </c>
      <c r="E9" s="19">
        <v>3.3115217510353823</v>
      </c>
      <c r="F9" s="19">
        <v>6.2536336141197628</v>
      </c>
      <c r="G9" s="151">
        <v>15.273413836775738</v>
      </c>
      <c r="H9" s="18">
        <v>1.9208341310873009</v>
      </c>
      <c r="I9" s="19">
        <v>4.5756336789162759</v>
      </c>
      <c r="J9" s="19">
        <v>2.5164476013535753</v>
      </c>
      <c r="K9" s="19">
        <v>2.5529820353772514</v>
      </c>
      <c r="L9" s="151">
        <v>11.565897446734404</v>
      </c>
      <c r="M9" s="18">
        <v>2.0442756592862312</v>
      </c>
      <c r="N9" s="19">
        <v>0.74623245454210441</v>
      </c>
      <c r="O9" s="19">
        <v>0.54927310436665233</v>
      </c>
      <c r="P9" s="19">
        <v>1.1488653769106514</v>
      </c>
      <c r="Q9" s="151">
        <v>4.4886465951056387</v>
      </c>
      <c r="R9" s="18">
        <v>4.662510000000001</v>
      </c>
      <c r="S9" s="19">
        <v>2.4730142673351656</v>
      </c>
      <c r="T9" s="19">
        <v>2.5974629864188761</v>
      </c>
      <c r="U9" s="19">
        <v>6.4674478693519779</v>
      </c>
      <c r="V9" s="151">
        <v>16.200435123106022</v>
      </c>
      <c r="W9" s="18">
        <v>4.2138271061762875</v>
      </c>
      <c r="X9" s="19">
        <v>3.3626473614926002</v>
      </c>
      <c r="Y9" s="19">
        <v>2.91829516</v>
      </c>
      <c r="Z9" s="19">
        <v>2.5983299300000002</v>
      </c>
      <c r="AA9" s="151">
        <v>13.093099557668888</v>
      </c>
      <c r="AB9" s="18">
        <v>2.2610913034917801</v>
      </c>
      <c r="AC9" s="19">
        <v>3.9312728599148254</v>
      </c>
      <c r="AD9" s="19">
        <v>3.3168779773761479</v>
      </c>
      <c r="AE9" s="19">
        <v>6.2285567236000023</v>
      </c>
      <c r="AF9" s="151">
        <v>15.737798864382755</v>
      </c>
      <c r="AG9" s="19">
        <v>0.61642559550005571</v>
      </c>
    </row>
    <row r="10" spans="1:33" s="14" customFormat="1" ht="18" customHeight="1" x14ac:dyDescent="0.25">
      <c r="A10" s="94">
        <v>6</v>
      </c>
      <c r="B10" s="17" t="s">
        <v>4</v>
      </c>
      <c r="C10" s="18">
        <v>8.5234207548945875</v>
      </c>
      <c r="D10" s="19">
        <v>10.677482564288583</v>
      </c>
      <c r="E10" s="19">
        <v>7.291761275148974</v>
      </c>
      <c r="F10" s="19">
        <v>11.12581585125637</v>
      </c>
      <c r="G10" s="151">
        <v>37.618480445588517</v>
      </c>
      <c r="H10" s="18">
        <v>7.4874962187752825</v>
      </c>
      <c r="I10" s="19">
        <v>10.743540538628455</v>
      </c>
      <c r="J10" s="19">
        <v>12.253190577836607</v>
      </c>
      <c r="K10" s="19">
        <v>14.881883683029503</v>
      </c>
      <c r="L10" s="151">
        <v>45.366111018269848</v>
      </c>
      <c r="M10" s="18">
        <v>9.0230616435290614</v>
      </c>
      <c r="N10" s="19">
        <v>9.5907761906093736</v>
      </c>
      <c r="O10" s="19">
        <v>16.433934130142692</v>
      </c>
      <c r="P10" s="19">
        <v>20.572117186194951</v>
      </c>
      <c r="Q10" s="151">
        <v>55.619889150476077</v>
      </c>
      <c r="R10" s="18">
        <v>6.3869897567144616</v>
      </c>
      <c r="S10" s="19">
        <v>9.6285913585957363</v>
      </c>
      <c r="T10" s="19">
        <v>8.8792572261520473</v>
      </c>
      <c r="U10" s="19">
        <v>6.7017342950405157</v>
      </c>
      <c r="V10" s="151">
        <v>31.596572636502763</v>
      </c>
      <c r="W10" s="18">
        <v>6.6139754564716036</v>
      </c>
      <c r="X10" s="19">
        <v>8.194330661870568</v>
      </c>
      <c r="Y10" s="19">
        <v>5.2514732866264522</v>
      </c>
      <c r="Z10" s="19">
        <v>7.546080713945301</v>
      </c>
      <c r="AA10" s="151">
        <v>27.605860118913924</v>
      </c>
      <c r="AB10" s="18">
        <v>5.5205063130005403</v>
      </c>
      <c r="AC10" s="19">
        <v>7.0675795729370536</v>
      </c>
      <c r="AD10" s="19">
        <v>6.1086676429666218</v>
      </c>
      <c r="AE10" s="19">
        <v>7.2754088797245275</v>
      </c>
      <c r="AF10" s="151">
        <v>25.972162408628744</v>
      </c>
      <c r="AG10" s="19">
        <v>6.661006792587373</v>
      </c>
    </row>
    <row r="11" spans="1:33" s="14" customFormat="1" ht="18" customHeight="1" x14ac:dyDescent="0.25">
      <c r="A11" s="94">
        <v>7</v>
      </c>
      <c r="B11" s="17" t="s">
        <v>339</v>
      </c>
      <c r="C11" s="18" t="s">
        <v>242</v>
      </c>
      <c r="D11" s="19" t="s">
        <v>242</v>
      </c>
      <c r="E11" s="19" t="s">
        <v>242</v>
      </c>
      <c r="F11" s="19" t="s">
        <v>242</v>
      </c>
      <c r="G11" s="151">
        <v>0</v>
      </c>
      <c r="H11" s="18" t="s">
        <v>242</v>
      </c>
      <c r="I11" s="19" t="s">
        <v>242</v>
      </c>
      <c r="J11" s="19" t="s">
        <v>242</v>
      </c>
      <c r="K11" s="19" t="s">
        <v>242</v>
      </c>
      <c r="L11" s="151">
        <v>0</v>
      </c>
      <c r="M11" s="18" t="s">
        <v>242</v>
      </c>
      <c r="N11" s="19" t="s">
        <v>242</v>
      </c>
      <c r="O11" s="19" t="s">
        <v>242</v>
      </c>
      <c r="P11" s="19" t="s">
        <v>242</v>
      </c>
      <c r="Q11" s="151">
        <v>0</v>
      </c>
      <c r="R11" s="18">
        <v>12.360951605183164</v>
      </c>
      <c r="S11" s="19">
        <v>-3.372221274292293</v>
      </c>
      <c r="T11" s="19">
        <v>22.97417075210608</v>
      </c>
      <c r="U11" s="19">
        <v>28.448730884310017</v>
      </c>
      <c r="V11" s="151">
        <v>60.411631967306967</v>
      </c>
      <c r="W11" s="18">
        <v>14.610977521422795</v>
      </c>
      <c r="X11" s="19">
        <v>10.031411952377988</v>
      </c>
      <c r="Y11" s="19">
        <v>7.9625615078143888</v>
      </c>
      <c r="Z11" s="19">
        <v>10.070323880486566</v>
      </c>
      <c r="AA11" s="151">
        <v>42.675274862101745</v>
      </c>
      <c r="AB11" s="18">
        <v>5.2273293559590748</v>
      </c>
      <c r="AC11" s="19">
        <v>17.303480486343712</v>
      </c>
      <c r="AD11" s="19">
        <v>21.070826682645393</v>
      </c>
      <c r="AE11" s="19">
        <v>25.472148730470195</v>
      </c>
      <c r="AF11" s="151">
        <v>69.073785255418372</v>
      </c>
      <c r="AG11" s="19">
        <v>17.236813699164991</v>
      </c>
    </row>
    <row r="12" spans="1:33" s="14" customFormat="1" ht="18" customHeight="1" x14ac:dyDescent="0.25">
      <c r="A12" s="94">
        <v>8</v>
      </c>
      <c r="B12" s="17" t="s">
        <v>5</v>
      </c>
      <c r="C12" s="18">
        <v>3.5336447227054673</v>
      </c>
      <c r="D12" s="19">
        <v>2.2149912734940886</v>
      </c>
      <c r="E12" s="19">
        <v>1.6197872669159785</v>
      </c>
      <c r="F12" s="19">
        <v>1.6010130068523702</v>
      </c>
      <c r="G12" s="151">
        <v>8.969436269967904</v>
      </c>
      <c r="H12" s="18">
        <v>0.6409389783374243</v>
      </c>
      <c r="I12" s="19">
        <v>1.8928634085893798</v>
      </c>
      <c r="J12" s="19">
        <v>1.9380109215413652</v>
      </c>
      <c r="K12" s="19">
        <v>3.1032878113495084</v>
      </c>
      <c r="L12" s="151">
        <v>7.5751011198176776</v>
      </c>
      <c r="M12" s="18">
        <v>1.33139456163507</v>
      </c>
      <c r="N12" s="19">
        <v>2.4134693980732917</v>
      </c>
      <c r="O12" s="19">
        <v>0.96472980065672842</v>
      </c>
      <c r="P12" s="19">
        <v>2.0843601132680538</v>
      </c>
      <c r="Q12" s="151">
        <v>6.7939538736331437</v>
      </c>
      <c r="R12" s="18">
        <v>0.24793983999743205</v>
      </c>
      <c r="S12" s="19">
        <v>1.1349952278024378</v>
      </c>
      <c r="T12" s="19">
        <v>0.80875829772856722</v>
      </c>
      <c r="U12" s="19">
        <v>0.78071152774632691</v>
      </c>
      <c r="V12" s="151">
        <v>2.9724048932747635</v>
      </c>
      <c r="W12" s="18">
        <v>1.8061894873973069E-2</v>
      </c>
      <c r="X12" s="19">
        <v>6.1810194986072417E-2</v>
      </c>
      <c r="Y12" s="19">
        <v>0</v>
      </c>
      <c r="Z12" s="19">
        <v>0</v>
      </c>
      <c r="AA12" s="151">
        <v>7.9872089860045486E-2</v>
      </c>
      <c r="AB12" s="18">
        <v>0</v>
      </c>
      <c r="AC12" s="19">
        <v>0</v>
      </c>
      <c r="AD12" s="19">
        <v>0</v>
      </c>
      <c r="AE12" s="19">
        <v>0</v>
      </c>
      <c r="AF12" s="151">
        <v>0</v>
      </c>
      <c r="AG12" s="19">
        <v>0</v>
      </c>
    </row>
    <row r="13" spans="1:33" s="14" customFormat="1" ht="18" customHeight="1" x14ac:dyDescent="0.25">
      <c r="A13" s="94">
        <v>9</v>
      </c>
      <c r="B13" s="37" t="s">
        <v>13</v>
      </c>
      <c r="C13" s="38">
        <v>13.08259924827054</v>
      </c>
      <c r="D13" s="39">
        <v>8.4064758811522022</v>
      </c>
      <c r="E13" s="39">
        <v>18.75295533110479</v>
      </c>
      <c r="F13" s="39">
        <v>15.300284004464611</v>
      </c>
      <c r="G13" s="152">
        <v>55.542314464992145</v>
      </c>
      <c r="H13" s="38">
        <v>8.333642595813469</v>
      </c>
      <c r="I13" s="39">
        <v>16.246272719592177</v>
      </c>
      <c r="J13" s="39">
        <v>22.906214355535386</v>
      </c>
      <c r="K13" s="39">
        <v>28.815434794304629</v>
      </c>
      <c r="L13" s="152">
        <v>76.301564465245661</v>
      </c>
      <c r="M13" s="38">
        <v>15.355584913362526</v>
      </c>
      <c r="N13" s="39">
        <v>33.179170516426765</v>
      </c>
      <c r="O13" s="39">
        <v>30.67223821473921</v>
      </c>
      <c r="P13" s="39">
        <v>30.678224552674433</v>
      </c>
      <c r="Q13" s="152">
        <v>109.88521819720293</v>
      </c>
      <c r="R13" s="38">
        <v>10.671905783522933</v>
      </c>
      <c r="S13" s="39">
        <v>14.697211842094017</v>
      </c>
      <c r="T13" s="39">
        <v>16.739291475713365</v>
      </c>
      <c r="U13" s="39">
        <v>29.56392654162104</v>
      </c>
      <c r="V13" s="152">
        <v>71.672335642951353</v>
      </c>
      <c r="W13" s="38">
        <v>16.14520111081902</v>
      </c>
      <c r="X13" s="39">
        <v>19.407762489682614</v>
      </c>
      <c r="Y13" s="39">
        <v>18.199746367700065</v>
      </c>
      <c r="Z13" s="39">
        <v>21.898298415153292</v>
      </c>
      <c r="AA13" s="152">
        <v>75.651008383354991</v>
      </c>
      <c r="AB13" s="38">
        <v>16.723104700767312</v>
      </c>
      <c r="AC13" s="39">
        <v>18.659727109728863</v>
      </c>
      <c r="AD13" s="39">
        <v>25.896132604425876</v>
      </c>
      <c r="AE13" s="39">
        <v>31.685719262017184</v>
      </c>
      <c r="AF13" s="152">
        <v>92.964683676939231</v>
      </c>
      <c r="AG13" s="39">
        <v>13.289547947676965</v>
      </c>
    </row>
    <row r="14" spans="1:33" s="14" customFormat="1" ht="18" customHeight="1" x14ac:dyDescent="0.25">
      <c r="A14" s="94">
        <v>10</v>
      </c>
      <c r="B14" s="17" t="s">
        <v>196</v>
      </c>
      <c r="C14" s="18">
        <v>6.1129646500000003</v>
      </c>
      <c r="D14" s="19">
        <v>1.6027406000000013</v>
      </c>
      <c r="E14" s="19">
        <v>11.416307310000001</v>
      </c>
      <c r="F14" s="19">
        <v>8.5055205800000007</v>
      </c>
      <c r="G14" s="151">
        <v>27.637533140000002</v>
      </c>
      <c r="H14" s="18">
        <v>5.6444470799999999</v>
      </c>
      <c r="I14" s="19">
        <v>9.6964690299999976</v>
      </c>
      <c r="J14" s="19">
        <v>10.384871609999998</v>
      </c>
      <c r="K14" s="19">
        <v>13.875804160000003</v>
      </c>
      <c r="L14" s="151">
        <v>39.601591880000001</v>
      </c>
      <c r="M14" s="18">
        <v>5.7283013</v>
      </c>
      <c r="N14" s="19">
        <v>14.453301519999998</v>
      </c>
      <c r="O14" s="19">
        <v>12.232313169999998</v>
      </c>
      <c r="P14" s="19">
        <v>12.912915510000001</v>
      </c>
      <c r="Q14" s="151">
        <v>45.326831499999997</v>
      </c>
      <c r="R14" s="18">
        <v>4.4880617100000002</v>
      </c>
      <c r="S14" s="19">
        <v>4.4792973600000003</v>
      </c>
      <c r="T14" s="19">
        <v>7.2798506200000004</v>
      </c>
      <c r="U14" s="19">
        <v>18.779546639999996</v>
      </c>
      <c r="V14" s="151">
        <v>35.026756329999998</v>
      </c>
      <c r="W14" s="18">
        <v>12.106964380000001</v>
      </c>
      <c r="X14" s="19">
        <v>12.19437456</v>
      </c>
      <c r="Y14" s="19">
        <v>9.8979167499999967</v>
      </c>
      <c r="Z14" s="19">
        <v>11.45475892</v>
      </c>
      <c r="AA14" s="151">
        <v>45.654014610000004</v>
      </c>
      <c r="AB14" s="18">
        <v>7.8520114900000006</v>
      </c>
      <c r="AC14" s="19">
        <v>11.124004619999999</v>
      </c>
      <c r="AD14" s="19">
        <v>11.473185040000004</v>
      </c>
      <c r="AE14" s="19">
        <v>18.610997830033504</v>
      </c>
      <c r="AF14" s="151">
        <v>49.060198980033505</v>
      </c>
      <c r="AG14" s="19">
        <v>7.1373036300000017</v>
      </c>
    </row>
    <row r="15" spans="1:33" s="14" customFormat="1" ht="18" customHeight="1" x14ac:dyDescent="0.25">
      <c r="A15" s="94">
        <v>11</v>
      </c>
      <c r="B15" s="17" t="s">
        <v>14</v>
      </c>
      <c r="C15" s="18">
        <v>4.2660063320531183</v>
      </c>
      <c r="D15" s="19">
        <v>4.7540437809048353</v>
      </c>
      <c r="E15" s="19">
        <v>4.7541250039210139</v>
      </c>
      <c r="F15" s="19">
        <v>4.3382725387182175</v>
      </c>
      <c r="G15" s="151">
        <v>18.112447655597187</v>
      </c>
      <c r="H15" s="18">
        <v>1.5894891926475621</v>
      </c>
      <c r="I15" s="19">
        <v>3.1857010275538067</v>
      </c>
      <c r="J15" s="19">
        <v>4.8829065418124413</v>
      </c>
      <c r="K15" s="19">
        <v>8.0018111052991419</v>
      </c>
      <c r="L15" s="151">
        <v>17.659907867312953</v>
      </c>
      <c r="M15" s="18">
        <v>6.044371023349882</v>
      </c>
      <c r="N15" s="19">
        <v>11.914118922255259</v>
      </c>
      <c r="O15" s="19">
        <v>11.939607301441832</v>
      </c>
      <c r="P15" s="19">
        <v>12.244559607442076</v>
      </c>
      <c r="Q15" s="151">
        <v>42.142656854489047</v>
      </c>
      <c r="R15" s="18">
        <v>3.8552939036467313</v>
      </c>
      <c r="S15" s="19">
        <v>7.3108976259360441</v>
      </c>
      <c r="T15" s="19">
        <v>4.6298443847904895</v>
      </c>
      <c r="U15" s="19">
        <v>6.4017459055307473</v>
      </c>
      <c r="V15" s="151">
        <v>22.197781819904012</v>
      </c>
      <c r="W15" s="18">
        <v>3.2507193877192186</v>
      </c>
      <c r="X15" s="19">
        <v>5.2629343530635113</v>
      </c>
      <c r="Y15" s="19">
        <v>3.6805444019030955</v>
      </c>
      <c r="Z15" s="19">
        <v>5.4042640120046448</v>
      </c>
      <c r="AA15" s="151">
        <v>17.59846215469047</v>
      </c>
      <c r="AB15" s="18">
        <v>6.3611240060483381</v>
      </c>
      <c r="AC15" s="19">
        <v>5.7540227922708658</v>
      </c>
      <c r="AD15" s="19">
        <v>9.271353240192802</v>
      </c>
      <c r="AE15" s="19">
        <v>5.6597057051960711</v>
      </c>
      <c r="AF15" s="151">
        <v>27.046205743708075</v>
      </c>
      <c r="AG15" s="19">
        <v>2.6289129000238312</v>
      </c>
    </row>
    <row r="16" spans="1:33" s="14" customFormat="1" ht="18" customHeight="1" x14ac:dyDescent="0.25">
      <c r="A16" s="94">
        <v>12</v>
      </c>
      <c r="B16" s="17" t="s">
        <v>15</v>
      </c>
      <c r="C16" s="18">
        <v>2.703628266217422</v>
      </c>
      <c r="D16" s="19">
        <v>2.0496915002473659</v>
      </c>
      <c r="E16" s="19">
        <v>2.582523017183775</v>
      </c>
      <c r="F16" s="19">
        <v>2.4564908857463936</v>
      </c>
      <c r="G16" s="151">
        <v>9.7923336693949565</v>
      </c>
      <c r="H16" s="18">
        <v>1.0997063231659074</v>
      </c>
      <c r="I16" s="19">
        <v>3.3641026620383716</v>
      </c>
      <c r="J16" s="19">
        <v>7.6384362037229465</v>
      </c>
      <c r="K16" s="19">
        <v>6.9378195290054823</v>
      </c>
      <c r="L16" s="151">
        <v>19.040064717932708</v>
      </c>
      <c r="M16" s="18">
        <v>3.5829125900126435</v>
      </c>
      <c r="N16" s="19">
        <v>6.8117500741715027</v>
      </c>
      <c r="O16" s="19">
        <v>6.5003177432973809</v>
      </c>
      <c r="P16" s="19">
        <v>5.5207494352323572</v>
      </c>
      <c r="Q16" s="151">
        <v>22.415729842713883</v>
      </c>
      <c r="R16" s="18">
        <v>2.3285501698762001</v>
      </c>
      <c r="S16" s="19">
        <v>2.9070168561579726</v>
      </c>
      <c r="T16" s="19">
        <v>4.8295964709228745</v>
      </c>
      <c r="U16" s="19">
        <v>4.382633996090294</v>
      </c>
      <c r="V16" s="151">
        <v>14.447797493047343</v>
      </c>
      <c r="W16" s="18">
        <v>0.78751734309980137</v>
      </c>
      <c r="X16" s="19">
        <v>1.950453576619104</v>
      </c>
      <c r="Y16" s="19">
        <v>4.6212852157969753</v>
      </c>
      <c r="Z16" s="19">
        <v>5.0392754831486455</v>
      </c>
      <c r="AA16" s="151">
        <v>12.398531618664526</v>
      </c>
      <c r="AB16" s="18">
        <v>2.5099692047189741</v>
      </c>
      <c r="AC16" s="19">
        <v>1.7816996974579984</v>
      </c>
      <c r="AD16" s="19">
        <v>5.15159432423307</v>
      </c>
      <c r="AE16" s="19">
        <v>7.4150157267876091</v>
      </c>
      <c r="AF16" s="151">
        <v>16.858278953197651</v>
      </c>
      <c r="AG16" s="19">
        <v>3.5233314176531314</v>
      </c>
    </row>
    <row r="17" spans="1:40" s="14" customFormat="1" ht="18" customHeight="1" thickBot="1" x14ac:dyDescent="0.3">
      <c r="A17" s="94">
        <v>13</v>
      </c>
      <c r="B17" s="40" t="s">
        <v>16</v>
      </c>
      <c r="C17" s="41">
        <v>36.306273533510556</v>
      </c>
      <c r="D17" s="42">
        <v>43.301940999295262</v>
      </c>
      <c r="E17" s="42">
        <v>43.446095199579851</v>
      </c>
      <c r="F17" s="42">
        <v>55.371563980052727</v>
      </c>
      <c r="G17" s="153">
        <v>178.42587371243837</v>
      </c>
      <c r="H17" s="41">
        <v>52.007128863676812</v>
      </c>
      <c r="I17" s="42">
        <v>65.451507110070025</v>
      </c>
      <c r="J17" s="42">
        <v>86.116057736594399</v>
      </c>
      <c r="K17" s="42">
        <v>86.435022331100413</v>
      </c>
      <c r="L17" s="153">
        <v>290.00971604144166</v>
      </c>
      <c r="M17" s="41">
        <v>41.9551243493299</v>
      </c>
      <c r="N17" s="42">
        <v>36.533185779710323</v>
      </c>
      <c r="O17" s="42">
        <v>17.238606397572894</v>
      </c>
      <c r="P17" s="42">
        <v>29.528035894526013</v>
      </c>
      <c r="Q17" s="153">
        <v>125.25495242113917</v>
      </c>
      <c r="R17" s="41">
        <v>0.12634270020149074</v>
      </c>
      <c r="S17" s="42">
        <v>14.766043796765885</v>
      </c>
      <c r="T17" s="42">
        <v>2.5410710665039602</v>
      </c>
      <c r="U17" s="42">
        <v>-3.1426555014872974</v>
      </c>
      <c r="V17" s="153">
        <v>14.290802061984039</v>
      </c>
      <c r="W17" s="41">
        <v>-1.1858949651694246</v>
      </c>
      <c r="X17" s="42">
        <v>-0.79719173651169228</v>
      </c>
      <c r="Y17" s="42">
        <v>-1.4793097745535135</v>
      </c>
      <c r="Z17" s="42">
        <v>-5.0604904312965999</v>
      </c>
      <c r="AA17" s="153">
        <v>-8.5228869075311877</v>
      </c>
      <c r="AB17" s="41">
        <v>-1.3708755595025863</v>
      </c>
      <c r="AC17" s="42">
        <v>0.61544317000098658</v>
      </c>
      <c r="AD17" s="42">
        <v>-1.2350700805805559</v>
      </c>
      <c r="AE17" s="42">
        <v>2.9507974615339947</v>
      </c>
      <c r="AF17" s="153">
        <v>0.96029499145186037</v>
      </c>
      <c r="AG17" s="42">
        <v>-1.739204970650988</v>
      </c>
    </row>
    <row r="18" spans="1:40" s="14" customFormat="1" ht="5.0999999999999996" customHeight="1" thickTop="1" x14ac:dyDescent="0.25">
      <c r="A18" s="94"/>
      <c r="B18" s="11"/>
      <c r="C18" s="20"/>
      <c r="D18" s="21"/>
      <c r="E18" s="21"/>
      <c r="F18" s="21"/>
      <c r="G18" s="154"/>
      <c r="H18" s="20"/>
      <c r="I18" s="21"/>
      <c r="J18" s="21"/>
      <c r="K18" s="21"/>
      <c r="L18" s="154"/>
      <c r="M18" s="20"/>
      <c r="N18" s="21"/>
      <c r="O18" s="21"/>
      <c r="P18" s="21"/>
      <c r="Q18" s="154"/>
      <c r="R18" s="20"/>
      <c r="S18" s="21"/>
      <c r="T18" s="21"/>
      <c r="U18" s="21"/>
      <c r="V18" s="154"/>
      <c r="W18" s="20"/>
      <c r="X18" s="21"/>
      <c r="Y18" s="21"/>
      <c r="Z18" s="21"/>
      <c r="AA18" s="154"/>
      <c r="AB18" s="20"/>
      <c r="AC18" s="21"/>
      <c r="AD18" s="21"/>
      <c r="AE18" s="21"/>
      <c r="AF18" s="154"/>
      <c r="AG18" s="21"/>
    </row>
    <row r="19" spans="1:40" ht="18" customHeight="1" thickBot="1" x14ac:dyDescent="0.3">
      <c r="A19" s="94">
        <v>14</v>
      </c>
      <c r="B19" s="40" t="s">
        <v>12</v>
      </c>
      <c r="C19" s="41">
        <v>80.142593075721152</v>
      </c>
      <c r="D19" s="42">
        <v>68.882534434947146</v>
      </c>
      <c r="E19" s="42">
        <v>85.249400255333242</v>
      </c>
      <c r="F19" s="42">
        <v>102.18235529343845</v>
      </c>
      <c r="G19" s="153">
        <v>336.45688305943997</v>
      </c>
      <c r="H19" s="41">
        <v>83.837988396124686</v>
      </c>
      <c r="I19" s="42">
        <v>116.16970594892321</v>
      </c>
      <c r="J19" s="42">
        <v>143.69439279999997</v>
      </c>
      <c r="K19" s="42">
        <v>164.20447855130149</v>
      </c>
      <c r="L19" s="153">
        <v>507.90656569634939</v>
      </c>
      <c r="M19" s="41">
        <v>82.537599604119933</v>
      </c>
      <c r="N19" s="42">
        <v>97.891102705909361</v>
      </c>
      <c r="O19" s="42">
        <v>84.977839062718814</v>
      </c>
      <c r="P19" s="42">
        <v>115.81600056223513</v>
      </c>
      <c r="Q19" s="153">
        <v>381.22254193498327</v>
      </c>
      <c r="R19" s="41">
        <v>56.200899685619476</v>
      </c>
      <c r="S19" s="42">
        <v>59.903769997320246</v>
      </c>
      <c r="T19" s="42">
        <v>82.387171385702374</v>
      </c>
      <c r="U19" s="42">
        <v>110.54760752858249</v>
      </c>
      <c r="V19" s="153">
        <v>309.03944859722458</v>
      </c>
      <c r="W19" s="41">
        <v>74.148415639259156</v>
      </c>
      <c r="X19" s="42">
        <v>63.759929289797327</v>
      </c>
      <c r="Y19" s="42">
        <v>53.302940347587395</v>
      </c>
      <c r="Z19" s="42">
        <v>85.627466342424157</v>
      </c>
      <c r="AA19" s="153">
        <v>276.83875161906803</v>
      </c>
      <c r="AB19" s="41">
        <v>50.453911103625266</v>
      </c>
      <c r="AC19" s="42">
        <v>86.510721288718599</v>
      </c>
      <c r="AD19" s="42">
        <v>89.915448573475203</v>
      </c>
      <c r="AE19" s="42">
        <v>124.97661313634325</v>
      </c>
      <c r="AF19" s="153">
        <v>351.85669410216235</v>
      </c>
      <c r="AG19" s="42">
        <v>71.701520527447215</v>
      </c>
      <c r="AH19" s="14"/>
      <c r="AI19" s="14"/>
      <c r="AJ19" s="14"/>
      <c r="AK19" s="14"/>
      <c r="AL19" s="14"/>
      <c r="AM19" s="14"/>
      <c r="AN19" s="14"/>
    </row>
    <row r="20" spans="1:40" s="14" customFormat="1" ht="5.0999999999999996" customHeight="1" thickTop="1" x14ac:dyDescent="0.25">
      <c r="A20" s="94"/>
      <c r="B20" s="11"/>
      <c r="C20" s="20"/>
      <c r="D20" s="21"/>
      <c r="E20" s="21"/>
      <c r="F20" s="21"/>
      <c r="G20" s="154"/>
      <c r="H20" s="20"/>
      <c r="I20" s="21"/>
      <c r="J20" s="21"/>
      <c r="K20" s="21"/>
      <c r="L20" s="154"/>
      <c r="M20" s="20"/>
      <c r="N20" s="21"/>
      <c r="O20" s="21"/>
      <c r="P20" s="21"/>
      <c r="Q20" s="154"/>
      <c r="R20" s="20"/>
      <c r="S20" s="21"/>
      <c r="T20" s="21"/>
      <c r="U20" s="21"/>
      <c r="V20" s="154"/>
      <c r="W20" s="20"/>
      <c r="X20" s="21"/>
      <c r="Y20" s="21"/>
      <c r="Z20" s="21"/>
      <c r="AA20" s="154"/>
      <c r="AB20" s="20"/>
      <c r="AC20" s="21"/>
      <c r="AD20" s="21"/>
      <c r="AE20" s="21"/>
      <c r="AF20" s="154"/>
      <c r="AG20" s="21"/>
    </row>
    <row r="21" spans="1:40" s="14" customFormat="1" ht="18" customHeight="1" x14ac:dyDescent="0.25">
      <c r="A21" s="94">
        <v>15</v>
      </c>
      <c r="B21" s="37" t="s">
        <v>17</v>
      </c>
      <c r="C21" s="38">
        <v>41.142566591402286</v>
      </c>
      <c r="D21" s="39">
        <v>52.940935480449433</v>
      </c>
      <c r="E21" s="39">
        <v>55.227132390309663</v>
      </c>
      <c r="F21" s="39">
        <v>72.418585680031541</v>
      </c>
      <c r="G21" s="152">
        <v>221.7292201421929</v>
      </c>
      <c r="H21" s="38">
        <v>41.976916868893426</v>
      </c>
      <c r="I21" s="39">
        <v>61.301635384768645</v>
      </c>
      <c r="J21" s="39">
        <v>82.80517976093482</v>
      </c>
      <c r="K21" s="39">
        <v>85.084122096640016</v>
      </c>
      <c r="L21" s="152">
        <v>271.16785411123692</v>
      </c>
      <c r="M21" s="38">
        <v>29.01530137184249</v>
      </c>
      <c r="N21" s="39">
        <v>28.872966482059628</v>
      </c>
      <c r="O21" s="39">
        <v>16.34259070047905</v>
      </c>
      <c r="P21" s="39">
        <v>14.233242577868621</v>
      </c>
      <c r="Q21" s="152">
        <v>88.464101132249795</v>
      </c>
      <c r="R21" s="38">
        <v>0.104633996367064</v>
      </c>
      <c r="S21" s="39">
        <v>-1.495205273152785</v>
      </c>
      <c r="T21" s="39">
        <v>3.8633344880099409</v>
      </c>
      <c r="U21" s="39">
        <v>1.2362704223975036</v>
      </c>
      <c r="V21" s="152">
        <v>3.7090336336217238</v>
      </c>
      <c r="W21" s="38">
        <v>0.75489598225008914</v>
      </c>
      <c r="X21" s="39">
        <v>0.80535516871291024</v>
      </c>
      <c r="Y21" s="39">
        <v>0.32790500991913413</v>
      </c>
      <c r="Z21" s="39">
        <v>0.42121180673094294</v>
      </c>
      <c r="AA21" s="152">
        <v>2.3093679676130767</v>
      </c>
      <c r="AB21" s="38">
        <v>0.14993754260388853</v>
      </c>
      <c r="AC21" s="39">
        <v>0.3287625010569537</v>
      </c>
      <c r="AD21" s="39">
        <v>0.21060290498454409</v>
      </c>
      <c r="AE21" s="39">
        <v>0.3655331976090837</v>
      </c>
      <c r="AF21" s="152">
        <v>1.05483614625447</v>
      </c>
      <c r="AG21" s="39">
        <v>6.578851502393987E-2</v>
      </c>
    </row>
    <row r="22" spans="1:40" s="14" customFormat="1" ht="18" customHeight="1" x14ac:dyDescent="0.25">
      <c r="A22" s="94">
        <v>16</v>
      </c>
      <c r="B22" s="37" t="s">
        <v>18</v>
      </c>
      <c r="C22" s="38">
        <v>39.000026484318866</v>
      </c>
      <c r="D22" s="39">
        <v>15.941598954497714</v>
      </c>
      <c r="E22" s="39">
        <v>30.022267865023579</v>
      </c>
      <c r="F22" s="39">
        <v>29.763769613406907</v>
      </c>
      <c r="G22" s="152">
        <v>114.72766291724707</v>
      </c>
      <c r="H22" s="38">
        <v>41.86107152723126</v>
      </c>
      <c r="I22" s="39">
        <v>54.868070564154564</v>
      </c>
      <c r="J22" s="39">
        <v>60.889213039065154</v>
      </c>
      <c r="K22" s="39">
        <v>79.120356454661476</v>
      </c>
      <c r="L22" s="152">
        <v>236.73871158511247</v>
      </c>
      <c r="M22" s="38">
        <v>53.522298232277443</v>
      </c>
      <c r="N22" s="39">
        <v>69.018136223849737</v>
      </c>
      <c r="O22" s="39">
        <v>68.635248362239764</v>
      </c>
      <c r="P22" s="39">
        <v>101.58275798436651</v>
      </c>
      <c r="Q22" s="152">
        <v>292.7584408027335</v>
      </c>
      <c r="R22" s="38">
        <v>56.096265689252412</v>
      </c>
      <c r="S22" s="39">
        <v>61.398975270473031</v>
      </c>
      <c r="T22" s="39">
        <v>78.523836897692433</v>
      </c>
      <c r="U22" s="39">
        <v>109.31133710618498</v>
      </c>
      <c r="V22" s="152">
        <v>305.33041496360283</v>
      </c>
      <c r="W22" s="38">
        <v>73.393519657009065</v>
      </c>
      <c r="X22" s="39">
        <v>62.95457412108442</v>
      </c>
      <c r="Y22" s="39">
        <v>52.97503533766826</v>
      </c>
      <c r="Z22" s="39">
        <v>85.206254535693219</v>
      </c>
      <c r="AA22" s="152">
        <v>274.52938365145496</v>
      </c>
      <c r="AB22" s="38">
        <v>50.30397356102138</v>
      </c>
      <c r="AC22" s="39">
        <v>86.181958787661642</v>
      </c>
      <c r="AD22" s="39">
        <v>89.704845668490663</v>
      </c>
      <c r="AE22" s="39">
        <v>124.61107993873416</v>
      </c>
      <c r="AF22" s="152">
        <v>350.80185795590791</v>
      </c>
      <c r="AG22" s="39">
        <v>71.635732012423276</v>
      </c>
    </row>
    <row r="23" spans="1:40" ht="15" customHeight="1" x14ac:dyDescent="0.25">
      <c r="A23" s="94">
        <v>17</v>
      </c>
      <c r="C23" s="98"/>
      <c r="D23" s="98"/>
      <c r="E23" s="98"/>
      <c r="F23" s="98"/>
      <c r="H23" s="98"/>
      <c r="I23" s="98"/>
      <c r="J23" s="98"/>
      <c r="K23" s="98"/>
      <c r="M23" s="98"/>
      <c r="N23" s="98"/>
      <c r="O23" s="98"/>
      <c r="P23" s="98"/>
      <c r="R23" s="98"/>
      <c r="S23" s="98"/>
      <c r="T23" s="98"/>
      <c r="U23" s="98"/>
      <c r="W23" s="98"/>
      <c r="X23" s="98"/>
      <c r="Y23" s="98"/>
      <c r="Z23" s="98"/>
      <c r="AB23" s="98"/>
      <c r="AC23" s="98"/>
      <c r="AD23" s="98"/>
      <c r="AE23" s="98"/>
      <c r="AG23" s="98"/>
      <c r="AH23" s="14"/>
      <c r="AI23" s="14"/>
      <c r="AJ23" s="14"/>
      <c r="AK23" s="14"/>
      <c r="AL23" s="14"/>
      <c r="AM23" s="14"/>
      <c r="AN23" s="14"/>
    </row>
    <row r="24" spans="1:40" ht="24" customHeight="1" x14ac:dyDescent="0.25">
      <c r="A24" s="94">
        <v>18</v>
      </c>
      <c r="B24" s="83" t="s">
        <v>268</v>
      </c>
      <c r="C24" s="84" t="str">
        <f t="shared" ref="C24:AG24" si="0">C$5</f>
        <v>1Q20</v>
      </c>
      <c r="D24" s="84" t="str">
        <f t="shared" si="0"/>
        <v>2Q20</v>
      </c>
      <c r="E24" s="84" t="str">
        <f t="shared" si="0"/>
        <v>3Q20</v>
      </c>
      <c r="F24" s="84" t="str">
        <f t="shared" si="0"/>
        <v>4Q20</v>
      </c>
      <c r="G24" s="84">
        <f>G$5</f>
        <v>2020</v>
      </c>
      <c r="H24" s="84" t="str">
        <f t="shared" si="0"/>
        <v>1Q21</v>
      </c>
      <c r="I24" s="84" t="str">
        <f t="shared" si="0"/>
        <v>2Q21</v>
      </c>
      <c r="J24" s="84" t="str">
        <f t="shared" si="0"/>
        <v>3Q21</v>
      </c>
      <c r="K24" s="84" t="str">
        <f t="shared" si="0"/>
        <v>4Q21</v>
      </c>
      <c r="L24" s="84">
        <f>L$5</f>
        <v>2021</v>
      </c>
      <c r="M24" s="84" t="str">
        <f t="shared" si="0"/>
        <v>1Q22</v>
      </c>
      <c r="N24" s="84" t="str">
        <f t="shared" si="0"/>
        <v>2Q22</v>
      </c>
      <c r="O24" s="84" t="str">
        <f t="shared" si="0"/>
        <v>3Q22</v>
      </c>
      <c r="P24" s="84" t="str">
        <f t="shared" si="0"/>
        <v>4Q22</v>
      </c>
      <c r="Q24" s="84">
        <f t="shared" si="0"/>
        <v>2022</v>
      </c>
      <c r="R24" s="84" t="str">
        <f t="shared" si="0"/>
        <v>1Q23</v>
      </c>
      <c r="S24" s="84" t="str">
        <f t="shared" si="0"/>
        <v>2Q23</v>
      </c>
      <c r="T24" s="84" t="str">
        <f t="shared" si="0"/>
        <v>3Q23</v>
      </c>
      <c r="U24" s="84" t="str">
        <f t="shared" si="0"/>
        <v>4Q23</v>
      </c>
      <c r="V24" s="84">
        <f t="shared" si="0"/>
        <v>2023</v>
      </c>
      <c r="W24" s="84" t="str">
        <f t="shared" si="0"/>
        <v>1Q24</v>
      </c>
      <c r="X24" s="84" t="str">
        <f t="shared" si="0"/>
        <v>2Q24</v>
      </c>
      <c r="Y24" s="84" t="str">
        <f t="shared" si="0"/>
        <v>3Q24</v>
      </c>
      <c r="Z24" s="84" t="str">
        <f t="shared" si="0"/>
        <v>4Q24</v>
      </c>
      <c r="AA24" s="84">
        <f t="shared" si="0"/>
        <v>2024</v>
      </c>
      <c r="AB24" s="84" t="str">
        <f t="shared" si="0"/>
        <v>1Q25</v>
      </c>
      <c r="AC24" s="84" t="str">
        <f t="shared" si="0"/>
        <v>2Q25</v>
      </c>
      <c r="AD24" s="84" t="str">
        <f t="shared" si="0"/>
        <v>3Q25</v>
      </c>
      <c r="AE24" s="84" t="str">
        <f t="shared" si="0"/>
        <v>4Q25</v>
      </c>
      <c r="AF24" s="84">
        <f t="shared" si="0"/>
        <v>2025</v>
      </c>
      <c r="AG24" s="84" t="str">
        <f t="shared" si="0"/>
        <v>1Q26</v>
      </c>
      <c r="AH24" s="14"/>
      <c r="AI24" s="14"/>
      <c r="AJ24" s="14"/>
      <c r="AK24" s="14"/>
      <c r="AL24" s="14"/>
      <c r="AM24" s="14"/>
      <c r="AN24" s="14"/>
    </row>
    <row r="25" spans="1:40" ht="18" customHeight="1" x14ac:dyDescent="0.25">
      <c r="A25" s="94">
        <v>19</v>
      </c>
      <c r="B25" s="22" t="s">
        <v>19</v>
      </c>
      <c r="C25" s="18">
        <v>3.1801877099280613</v>
      </c>
      <c r="D25" s="19">
        <v>2.192776245751904</v>
      </c>
      <c r="E25" s="19">
        <v>1.9291698566885591</v>
      </c>
      <c r="F25" s="19">
        <v>0.77721771778278326</v>
      </c>
      <c r="G25" s="151">
        <v>8.0793515301513086</v>
      </c>
      <c r="H25" s="18">
        <v>0.66709683266349018</v>
      </c>
      <c r="I25" s="19">
        <v>1.2395845874522291</v>
      </c>
      <c r="J25" s="19">
        <v>2.2250043083312829</v>
      </c>
      <c r="K25" s="19">
        <v>4.708085792020861</v>
      </c>
      <c r="L25" s="151">
        <v>8.8397715204678633</v>
      </c>
      <c r="M25" s="18">
        <v>1.7359569054568051</v>
      </c>
      <c r="N25" s="19">
        <v>2.3928374131905703</v>
      </c>
      <c r="O25" s="19">
        <v>2.3231175905498573</v>
      </c>
      <c r="P25" s="19">
        <v>3.8069329531678546</v>
      </c>
      <c r="Q25" s="151">
        <v>10.258844862365088</v>
      </c>
      <c r="R25" s="18">
        <v>0.77554030070529778</v>
      </c>
      <c r="S25" s="19">
        <v>0.98369254782545135</v>
      </c>
      <c r="T25" s="19">
        <v>0.93530215137642903</v>
      </c>
      <c r="U25" s="19">
        <v>1.1281173756531375</v>
      </c>
      <c r="V25" s="151">
        <v>3.8226523755603159</v>
      </c>
      <c r="W25" s="18">
        <v>0.35821636958638919</v>
      </c>
      <c r="X25" s="19">
        <v>0.31197562725208799</v>
      </c>
      <c r="Y25" s="19">
        <v>0.52763254396851644</v>
      </c>
      <c r="Z25" s="19">
        <v>2.0821882772866931</v>
      </c>
      <c r="AA25" s="151">
        <v>3.2800128180936867</v>
      </c>
      <c r="AB25" s="18">
        <v>0.19014585757118441</v>
      </c>
      <c r="AC25" s="19">
        <v>0.91540890906889105</v>
      </c>
      <c r="AD25" s="19">
        <v>0.90653531833772516</v>
      </c>
      <c r="AE25" s="19">
        <v>1.2772900991563998</v>
      </c>
      <c r="AF25" s="151">
        <v>3.2893801841342003</v>
      </c>
      <c r="AG25" s="19">
        <v>0.17096634003442224</v>
      </c>
      <c r="AH25" s="14"/>
      <c r="AI25" s="14"/>
      <c r="AJ25" s="14"/>
      <c r="AK25" s="14"/>
      <c r="AL25" s="14"/>
      <c r="AM25" s="14"/>
      <c r="AN25" s="14"/>
    </row>
    <row r="26" spans="1:40" ht="18" customHeight="1" x14ac:dyDescent="0.25">
      <c r="A26" s="94">
        <v>20</v>
      </c>
      <c r="B26" s="22" t="s">
        <v>20</v>
      </c>
      <c r="C26" s="18">
        <v>28.532243281909643</v>
      </c>
      <c r="D26" s="19">
        <v>17.712223262124215</v>
      </c>
      <c r="E26" s="19">
        <v>28.133740536021794</v>
      </c>
      <c r="F26" s="19">
        <v>39.750297226111918</v>
      </c>
      <c r="G26" s="151">
        <v>114.12850430616757</v>
      </c>
      <c r="H26" s="18">
        <v>29.070134337482394</v>
      </c>
      <c r="I26" s="19">
        <v>51.464946307881007</v>
      </c>
      <c r="J26" s="19">
        <v>44.740808518014227</v>
      </c>
      <c r="K26" s="19">
        <v>63.772711202954831</v>
      </c>
      <c r="L26" s="151">
        <v>189.04860036633247</v>
      </c>
      <c r="M26" s="18">
        <v>39.940743677557343</v>
      </c>
      <c r="N26" s="19">
        <v>60.961830384204617</v>
      </c>
      <c r="O26" s="19">
        <v>58.692944002479493</v>
      </c>
      <c r="P26" s="19">
        <v>80.114767779619712</v>
      </c>
      <c r="Q26" s="151">
        <v>239.71028584386116</v>
      </c>
      <c r="R26" s="18">
        <v>55.989227364810738</v>
      </c>
      <c r="S26" s="19">
        <v>58.512451203142511</v>
      </c>
      <c r="T26" s="19">
        <v>70.83892233603747</v>
      </c>
      <c r="U26" s="19">
        <v>107.43054807227445</v>
      </c>
      <c r="V26" s="151">
        <v>292.77114897626518</v>
      </c>
      <c r="W26" s="18">
        <v>53.669556014355315</v>
      </c>
      <c r="X26" s="19">
        <v>52.485757966988288</v>
      </c>
      <c r="Y26" s="19">
        <v>45.505382583999925</v>
      </c>
      <c r="Z26" s="19">
        <v>80.558742474807801</v>
      </c>
      <c r="AA26" s="151">
        <v>232.21943904015131</v>
      </c>
      <c r="AB26" s="18">
        <v>15.733818214123474</v>
      </c>
      <c r="AC26" s="19">
        <v>39.533075439252876</v>
      </c>
      <c r="AD26" s="19">
        <v>40.98343938797094</v>
      </c>
      <c r="AE26" s="19">
        <v>71.41739480634925</v>
      </c>
      <c r="AF26" s="151">
        <v>167.66772784769654</v>
      </c>
      <c r="AG26" s="19">
        <v>16.302122357130994</v>
      </c>
      <c r="AH26" s="14"/>
      <c r="AI26" s="14"/>
      <c r="AJ26" s="14"/>
      <c r="AK26" s="14"/>
      <c r="AL26" s="14"/>
      <c r="AM26" s="14"/>
      <c r="AN26" s="14"/>
    </row>
    <row r="27" spans="1:40" ht="18" customHeight="1" x14ac:dyDescent="0.25">
      <c r="A27" s="94">
        <v>21</v>
      </c>
      <c r="B27" s="22" t="s">
        <v>262</v>
      </c>
      <c r="C27" s="18">
        <v>0</v>
      </c>
      <c r="D27" s="19">
        <v>0</v>
      </c>
      <c r="E27" s="19">
        <v>0</v>
      </c>
      <c r="F27" s="19">
        <v>0</v>
      </c>
      <c r="G27" s="151">
        <v>0</v>
      </c>
      <c r="H27" s="18">
        <v>0</v>
      </c>
      <c r="I27" s="19">
        <v>0</v>
      </c>
      <c r="J27" s="19">
        <v>0</v>
      </c>
      <c r="K27" s="19">
        <v>0</v>
      </c>
      <c r="L27" s="151">
        <v>0</v>
      </c>
      <c r="M27" s="18">
        <v>0</v>
      </c>
      <c r="N27" s="19">
        <v>0</v>
      </c>
      <c r="O27" s="19">
        <v>0</v>
      </c>
      <c r="P27" s="19">
        <v>0</v>
      </c>
      <c r="Q27" s="151">
        <v>0</v>
      </c>
      <c r="R27" s="18">
        <v>0</v>
      </c>
      <c r="S27" s="19">
        <v>0</v>
      </c>
      <c r="T27" s="19">
        <v>0</v>
      </c>
      <c r="U27" s="19">
        <v>0</v>
      </c>
      <c r="V27" s="151">
        <v>0</v>
      </c>
      <c r="W27" s="18">
        <v>0</v>
      </c>
      <c r="X27" s="19">
        <v>0</v>
      </c>
      <c r="Y27" s="19">
        <v>0</v>
      </c>
      <c r="Z27" s="19">
        <v>0</v>
      </c>
      <c r="AA27" s="151">
        <v>0</v>
      </c>
      <c r="AB27" s="18">
        <v>27.505983457642579</v>
      </c>
      <c r="AC27" s="19">
        <v>33.657669306390737</v>
      </c>
      <c r="AD27" s="19">
        <v>33.187429773343737</v>
      </c>
      <c r="AE27" s="19">
        <v>33.450337198685276</v>
      </c>
      <c r="AF27" s="151">
        <v>127.80141973606233</v>
      </c>
      <c r="AG27" s="19">
        <v>33.090760802241647</v>
      </c>
      <c r="AH27" s="14"/>
      <c r="AI27" s="14"/>
      <c r="AJ27" s="14"/>
      <c r="AK27" s="14"/>
      <c r="AL27" s="14"/>
      <c r="AM27" s="14"/>
      <c r="AN27" s="14"/>
    </row>
    <row r="28" spans="1:40" ht="18" customHeight="1" x14ac:dyDescent="0.25">
      <c r="A28" s="94">
        <v>22</v>
      </c>
      <c r="B28" s="22" t="s">
        <v>269</v>
      </c>
      <c r="C28" s="18">
        <v>0</v>
      </c>
      <c r="D28" s="19">
        <v>0</v>
      </c>
      <c r="E28" s="19">
        <v>0</v>
      </c>
      <c r="F28" s="19">
        <v>0</v>
      </c>
      <c r="G28" s="151">
        <v>0</v>
      </c>
      <c r="H28" s="18">
        <v>0</v>
      </c>
      <c r="I28" s="19">
        <v>0</v>
      </c>
      <c r="J28" s="19">
        <v>0</v>
      </c>
      <c r="K28" s="19">
        <v>0</v>
      </c>
      <c r="L28" s="151">
        <v>0</v>
      </c>
      <c r="M28" s="18">
        <v>0</v>
      </c>
      <c r="N28" s="19">
        <v>0</v>
      </c>
      <c r="O28" s="19">
        <v>0</v>
      </c>
      <c r="P28" s="19">
        <v>0</v>
      </c>
      <c r="Q28" s="151">
        <v>0</v>
      </c>
      <c r="R28" s="18">
        <v>0</v>
      </c>
      <c r="S28" s="19">
        <v>0</v>
      </c>
      <c r="T28" s="19">
        <v>0</v>
      </c>
      <c r="U28" s="19">
        <v>0</v>
      </c>
      <c r="V28" s="151">
        <v>0</v>
      </c>
      <c r="W28" s="18">
        <v>19.507861124796651</v>
      </c>
      <c r="X28" s="19">
        <v>9.471398047038889</v>
      </c>
      <c r="Y28" s="19">
        <v>4.3743468354564232</v>
      </c>
      <c r="Z28" s="19">
        <v>2.3885219779285025</v>
      </c>
      <c r="AA28" s="151">
        <v>35.742127985220471</v>
      </c>
      <c r="AB28" s="18">
        <v>5.196946568072093</v>
      </c>
      <c r="AC28" s="19">
        <v>10.018066130081621</v>
      </c>
      <c r="AD28" s="19">
        <v>11.95409152750049</v>
      </c>
      <c r="AE28" s="19">
        <v>11.241385465447861</v>
      </c>
      <c r="AF28" s="151">
        <v>38.410489691102065</v>
      </c>
      <c r="AG28" s="19">
        <v>21.329882970214801</v>
      </c>
      <c r="AH28" s="14"/>
      <c r="AI28" s="14"/>
      <c r="AJ28" s="14"/>
      <c r="AK28" s="14"/>
      <c r="AL28" s="14"/>
      <c r="AM28" s="14"/>
      <c r="AN28" s="14"/>
    </row>
    <row r="29" spans="1:40" ht="18" customHeight="1" x14ac:dyDescent="0.25">
      <c r="A29" s="94">
        <v>23</v>
      </c>
      <c r="B29" s="22" t="s">
        <v>258</v>
      </c>
      <c r="C29" s="18">
        <v>3.8588262119469281</v>
      </c>
      <c r="D29" s="19">
        <v>1.9090396480380951</v>
      </c>
      <c r="E29" s="19">
        <v>1.9334456132662279</v>
      </c>
      <c r="F29" s="19">
        <v>1.8147422413223857</v>
      </c>
      <c r="G29" s="151">
        <v>9.516053714573637</v>
      </c>
      <c r="H29" s="18">
        <v>1.7763283021096259</v>
      </c>
      <c r="I29" s="19">
        <v>4.705974464491117</v>
      </c>
      <c r="J29" s="19">
        <v>11.857392611902032</v>
      </c>
      <c r="K29" s="19">
        <v>13.267901710364811</v>
      </c>
      <c r="L29" s="151">
        <v>31.607597088867585</v>
      </c>
      <c r="M29" s="18">
        <v>5.9753809080602363</v>
      </c>
      <c r="N29" s="19">
        <v>8.4960940866572354</v>
      </c>
      <c r="O29" s="19">
        <v>11.724889489001191</v>
      </c>
      <c r="P29" s="19">
        <v>13.94629934653385</v>
      </c>
      <c r="Q29" s="151">
        <v>40.142663830252509</v>
      </c>
      <c r="R29" s="18">
        <v>2.2536695860621978</v>
      </c>
      <c r="S29" s="19">
        <v>4.4702765427638012</v>
      </c>
      <c r="T29" s="19">
        <v>4.562115122992167</v>
      </c>
      <c r="U29" s="19">
        <v>4.4428967976209046</v>
      </c>
      <c r="V29" s="151">
        <v>15.728958049439068</v>
      </c>
      <c r="W29" s="18">
        <v>1.1389965081127074</v>
      </c>
      <c r="X29" s="19">
        <v>1.9043599705234784</v>
      </c>
      <c r="Y29" s="19">
        <v>3.9531341379368738</v>
      </c>
      <c r="Z29" s="19">
        <v>5.1885122262876378</v>
      </c>
      <c r="AA29" s="151">
        <v>12.185002842860698</v>
      </c>
      <c r="AB29" s="18">
        <v>3.0886153222206056</v>
      </c>
      <c r="AC29" s="19">
        <v>2.0033206597442894</v>
      </c>
      <c r="AD29" s="19">
        <v>4.4689231575915951</v>
      </c>
      <c r="AE29" s="19">
        <v>4.9967861217897234</v>
      </c>
      <c r="AF29" s="151">
        <v>14.557645261346213</v>
      </c>
      <c r="AG29" s="19">
        <v>2.3421554115965368</v>
      </c>
      <c r="AH29" s="14"/>
      <c r="AI29" s="14"/>
      <c r="AJ29" s="14"/>
      <c r="AK29" s="14"/>
      <c r="AL29" s="14"/>
      <c r="AM29" s="14"/>
      <c r="AN29" s="14"/>
    </row>
    <row r="30" spans="1:40" ht="18" customHeight="1" thickBot="1" x14ac:dyDescent="0.3">
      <c r="A30" s="94">
        <v>24</v>
      </c>
      <c r="B30" s="22" t="s">
        <v>16</v>
      </c>
      <c r="C30" s="18">
        <v>3.4287692805342362</v>
      </c>
      <c r="D30" s="19">
        <v>-5.8724402014165165</v>
      </c>
      <c r="E30" s="19">
        <v>-1.9740881409530187</v>
      </c>
      <c r="F30" s="19">
        <v>-12.578487571810159</v>
      </c>
      <c r="G30" s="151">
        <v>-16.996246633645459</v>
      </c>
      <c r="H30" s="18">
        <v>10.347512054975729</v>
      </c>
      <c r="I30" s="19">
        <v>-2.5424347956697999</v>
      </c>
      <c r="J30" s="19">
        <v>2.0660076008176085</v>
      </c>
      <c r="K30" s="19">
        <v>-2.6283422506790592</v>
      </c>
      <c r="L30" s="151">
        <v>7.2427426094444769</v>
      </c>
      <c r="M30" s="18">
        <v>5.8702167412030608</v>
      </c>
      <c r="N30" s="19">
        <v>-2.8326256602026834</v>
      </c>
      <c r="O30" s="19">
        <v>-4.1057027197907638</v>
      </c>
      <c r="P30" s="19">
        <v>3.7147579050451012</v>
      </c>
      <c r="Q30" s="151">
        <v>2.6466462662547148</v>
      </c>
      <c r="R30" s="18">
        <v>-2.92303764232582</v>
      </c>
      <c r="S30" s="19">
        <v>-2.5674450232587338</v>
      </c>
      <c r="T30" s="19">
        <v>2.1874972872863636</v>
      </c>
      <c r="U30" s="19">
        <v>-3.6902251393635082</v>
      </c>
      <c r="V30" s="151">
        <v>-6.9932105176616979</v>
      </c>
      <c r="W30" s="18">
        <v>-1.2811103598419846</v>
      </c>
      <c r="X30" s="19">
        <v>-1.2189174907183251</v>
      </c>
      <c r="Y30" s="19">
        <v>-1.3854607636934813</v>
      </c>
      <c r="Z30" s="19">
        <v>-5.011710420617419</v>
      </c>
      <c r="AA30" s="151">
        <v>-8.8971990348712104</v>
      </c>
      <c r="AB30" s="18">
        <v>-1.4115358586085596</v>
      </c>
      <c r="AC30" s="19">
        <v>5.441834312322226E-2</v>
      </c>
      <c r="AD30" s="19">
        <v>-1.7955734962538119</v>
      </c>
      <c r="AE30" s="19">
        <v>2.2278862473056478</v>
      </c>
      <c r="AF30" s="151">
        <v>-0.92480476443350135</v>
      </c>
      <c r="AG30" s="19">
        <v>-1.6001558687951314</v>
      </c>
      <c r="AH30" s="14"/>
      <c r="AI30" s="14"/>
      <c r="AJ30" s="14"/>
      <c r="AK30" s="14"/>
      <c r="AL30" s="14"/>
      <c r="AM30" s="14"/>
      <c r="AN30" s="14"/>
    </row>
    <row r="31" spans="1:40" s="14" customFormat="1" ht="18" customHeight="1" thickTop="1" thickBot="1" x14ac:dyDescent="0.3">
      <c r="A31" s="94">
        <v>25</v>
      </c>
      <c r="B31" s="305" t="s">
        <v>18</v>
      </c>
      <c r="C31" s="306">
        <v>39.000026484318866</v>
      </c>
      <c r="D31" s="307">
        <v>15.941598954497699</v>
      </c>
      <c r="E31" s="307">
        <v>30.022267865023561</v>
      </c>
      <c r="F31" s="307">
        <v>29.763769613406929</v>
      </c>
      <c r="G31" s="155">
        <v>114.72766291724705</v>
      </c>
      <c r="H31" s="306">
        <v>41.861071527231239</v>
      </c>
      <c r="I31" s="307">
        <v>54.868070564154557</v>
      </c>
      <c r="J31" s="307">
        <v>60.889213039065147</v>
      </c>
      <c r="K31" s="307">
        <v>79.120356454661447</v>
      </c>
      <c r="L31" s="155">
        <v>236.73871158511238</v>
      </c>
      <c r="M31" s="306">
        <v>53.522298232277443</v>
      </c>
      <c r="N31" s="307">
        <v>69.018136223849737</v>
      </c>
      <c r="O31" s="307">
        <v>68.635248362239764</v>
      </c>
      <c r="P31" s="307">
        <v>101.58275798436652</v>
      </c>
      <c r="Q31" s="155">
        <v>292.75844080273345</v>
      </c>
      <c r="R31" s="306">
        <v>56.095399609252411</v>
      </c>
      <c r="S31" s="307">
        <v>61.398975270473024</v>
      </c>
      <c r="T31" s="307">
        <v>78.523836897692433</v>
      </c>
      <c r="U31" s="307">
        <v>109.31133710618498</v>
      </c>
      <c r="V31" s="155">
        <v>305.32954888360285</v>
      </c>
      <c r="W31" s="306">
        <v>73.39351965700908</v>
      </c>
      <c r="X31" s="307">
        <v>62.95457412108442</v>
      </c>
      <c r="Y31" s="307">
        <v>52.975035337668253</v>
      </c>
      <c r="Z31" s="307">
        <v>85.206254535693219</v>
      </c>
      <c r="AA31" s="155">
        <v>274.52938365145496</v>
      </c>
      <c r="AB31" s="306">
        <v>50.30397356102138</v>
      </c>
      <c r="AC31" s="307">
        <v>86.181958787661628</v>
      </c>
      <c r="AD31" s="307">
        <v>89.704845668490677</v>
      </c>
      <c r="AE31" s="307">
        <v>124.61107993873416</v>
      </c>
      <c r="AF31" s="155">
        <v>350.80185795590785</v>
      </c>
      <c r="AG31" s="307">
        <v>71.635732012423276</v>
      </c>
    </row>
    <row r="32" spans="1:40" s="14" customFormat="1" ht="18" customHeight="1" thickTop="1" thickBot="1" x14ac:dyDescent="0.3">
      <c r="A32" s="94">
        <v>26</v>
      </c>
      <c r="B32" s="305" t="s">
        <v>17</v>
      </c>
      <c r="C32" s="306">
        <v>41.142566591402286</v>
      </c>
      <c r="D32" s="307">
        <v>52.940935480449433</v>
      </c>
      <c r="E32" s="307">
        <v>55.227132390309663</v>
      </c>
      <c r="F32" s="307">
        <v>72.418585680031541</v>
      </c>
      <c r="G32" s="155">
        <v>221.7292201421929</v>
      </c>
      <c r="H32" s="306">
        <v>41.976916868893426</v>
      </c>
      <c r="I32" s="307">
        <v>61.301635384768645</v>
      </c>
      <c r="J32" s="307">
        <v>82.80517976093482</v>
      </c>
      <c r="K32" s="307">
        <v>85.084122096640016</v>
      </c>
      <c r="L32" s="155">
        <v>271.16785411123692</v>
      </c>
      <c r="M32" s="306">
        <v>29.01530137184249</v>
      </c>
      <c r="N32" s="307">
        <v>28.872966482059628</v>
      </c>
      <c r="O32" s="307">
        <v>16.34259070047905</v>
      </c>
      <c r="P32" s="307">
        <v>14.233242577868621</v>
      </c>
      <c r="Q32" s="155">
        <v>88.464101132249795</v>
      </c>
      <c r="R32" s="306">
        <v>0.104633996367064</v>
      </c>
      <c r="S32" s="307">
        <v>-1.495205273152785</v>
      </c>
      <c r="T32" s="307">
        <v>3.8633344880099409</v>
      </c>
      <c r="U32" s="307">
        <v>1.2362704223975036</v>
      </c>
      <c r="V32" s="155">
        <v>3.7090336336217238</v>
      </c>
      <c r="W32" s="306">
        <v>0.75489598225008914</v>
      </c>
      <c r="X32" s="307">
        <v>0.80535516871291024</v>
      </c>
      <c r="Y32" s="307">
        <v>0.32790500991913413</v>
      </c>
      <c r="Z32" s="307">
        <v>0.42121180673094294</v>
      </c>
      <c r="AA32" s="155">
        <v>2.3093679676130767</v>
      </c>
      <c r="AB32" s="306">
        <v>0.14993754260388853</v>
      </c>
      <c r="AC32" s="307">
        <v>0.3287625010569537</v>
      </c>
      <c r="AD32" s="307">
        <v>0.21060290498454409</v>
      </c>
      <c r="AE32" s="307">
        <v>0.3655331976090837</v>
      </c>
      <c r="AF32" s="155">
        <v>1.05483614625447</v>
      </c>
      <c r="AG32" s="307">
        <v>6.578851502393987E-2</v>
      </c>
    </row>
    <row r="33" spans="1:40" ht="15" customHeight="1" thickTop="1" x14ac:dyDescent="0.25">
      <c r="A33" s="94">
        <v>27</v>
      </c>
      <c r="AH33" s="14"/>
      <c r="AI33" s="14"/>
      <c r="AJ33" s="14"/>
      <c r="AK33" s="14"/>
      <c r="AL33" s="14"/>
      <c r="AM33" s="14"/>
      <c r="AN33" s="14"/>
    </row>
    <row r="34" spans="1:40" s="99" customFormat="1" ht="21.95" customHeight="1" x14ac:dyDescent="0.15">
      <c r="A34" s="94">
        <v>28</v>
      </c>
      <c r="B34" s="234" t="s">
        <v>270</v>
      </c>
      <c r="C34" s="235" t="str">
        <f t="shared" ref="C34:AG34" si="1">C$5</f>
        <v>1Q20</v>
      </c>
      <c r="D34" s="235" t="str">
        <f t="shared" si="1"/>
        <v>2Q20</v>
      </c>
      <c r="E34" s="235" t="str">
        <f t="shared" si="1"/>
        <v>3Q20</v>
      </c>
      <c r="F34" s="235" t="str">
        <f t="shared" si="1"/>
        <v>4Q20</v>
      </c>
      <c r="G34" s="235">
        <f>G$5</f>
        <v>2020</v>
      </c>
      <c r="H34" s="235" t="str">
        <f t="shared" si="1"/>
        <v>1Q21</v>
      </c>
      <c r="I34" s="235" t="str">
        <f t="shared" si="1"/>
        <v>2Q21</v>
      </c>
      <c r="J34" s="235" t="str">
        <f t="shared" si="1"/>
        <v>3Q21</v>
      </c>
      <c r="K34" s="235" t="str">
        <f t="shared" si="1"/>
        <v>4Q21</v>
      </c>
      <c r="L34" s="235">
        <f>L$5</f>
        <v>2021</v>
      </c>
      <c r="M34" s="235" t="str">
        <f t="shared" si="1"/>
        <v>1Q22</v>
      </c>
      <c r="N34" s="235" t="str">
        <f t="shared" si="1"/>
        <v>2Q22</v>
      </c>
      <c r="O34" s="235" t="str">
        <f t="shared" si="1"/>
        <v>3Q22</v>
      </c>
      <c r="P34" s="235" t="str">
        <f t="shared" si="1"/>
        <v>4Q22</v>
      </c>
      <c r="Q34" s="235">
        <f t="shared" si="1"/>
        <v>2022</v>
      </c>
      <c r="R34" s="235" t="str">
        <f t="shared" si="1"/>
        <v>1Q23</v>
      </c>
      <c r="S34" s="235" t="str">
        <f t="shared" si="1"/>
        <v>2Q23</v>
      </c>
      <c r="T34" s="235" t="str">
        <f t="shared" si="1"/>
        <v>3Q23</v>
      </c>
      <c r="U34" s="235" t="str">
        <f t="shared" si="1"/>
        <v>4Q23</v>
      </c>
      <c r="V34" s="235">
        <f t="shared" si="1"/>
        <v>2023</v>
      </c>
      <c r="W34" s="235" t="str">
        <f t="shared" si="1"/>
        <v>1Q24</v>
      </c>
      <c r="X34" s="235" t="str">
        <f t="shared" si="1"/>
        <v>2Q24</v>
      </c>
      <c r="Y34" s="235" t="str">
        <f t="shared" si="1"/>
        <v>3Q24</v>
      </c>
      <c r="Z34" s="235" t="str">
        <f t="shared" si="1"/>
        <v>4Q24</v>
      </c>
      <c r="AA34" s="235">
        <f t="shared" si="1"/>
        <v>2024</v>
      </c>
      <c r="AB34" s="235" t="str">
        <f t="shared" si="1"/>
        <v>1Q25</v>
      </c>
      <c r="AC34" s="235" t="str">
        <f t="shared" si="1"/>
        <v>2Q25</v>
      </c>
      <c r="AD34" s="235" t="str">
        <f t="shared" si="1"/>
        <v>3Q25</v>
      </c>
      <c r="AE34" s="235" t="str">
        <f t="shared" si="1"/>
        <v>4Q25</v>
      </c>
      <c r="AF34" s="235">
        <f t="shared" si="1"/>
        <v>2025</v>
      </c>
      <c r="AG34" s="235" t="str">
        <f t="shared" si="1"/>
        <v>1Q26</v>
      </c>
    </row>
    <row r="35" spans="1:40" s="14" customFormat="1" ht="18" customHeight="1" x14ac:dyDescent="0.25">
      <c r="A35" s="94">
        <v>29</v>
      </c>
      <c r="B35" s="37" t="s">
        <v>19</v>
      </c>
      <c r="C35" s="38">
        <v>0.85644269582354937</v>
      </c>
      <c r="D35" s="39">
        <v>0.39663744992380168</v>
      </c>
      <c r="E35" s="39">
        <v>0.21853406199326761</v>
      </c>
      <c r="F35" s="39">
        <v>2.2705711380996758E-2</v>
      </c>
      <c r="G35" s="150">
        <v>1.4943199191216154</v>
      </c>
      <c r="H35" s="38">
        <v>0.31377704827151731</v>
      </c>
      <c r="I35" s="39">
        <v>0.32112918679468189</v>
      </c>
      <c r="J35" s="39">
        <v>0.45877316161417764</v>
      </c>
      <c r="K35" s="39">
        <v>0.57283681554928445</v>
      </c>
      <c r="L35" s="150">
        <v>1.6665162122296613</v>
      </c>
      <c r="M35" s="38">
        <v>0.15609644182378024</v>
      </c>
      <c r="N35" s="39">
        <v>0.51044859639507956</v>
      </c>
      <c r="O35" s="39">
        <v>0.83655288418263618</v>
      </c>
      <c r="P35" s="39">
        <v>1.7962864064979991</v>
      </c>
      <c r="Q35" s="150">
        <v>3.2993843288994951</v>
      </c>
      <c r="R35" s="38">
        <v>0.63349548427589208</v>
      </c>
      <c r="S35" s="39">
        <v>0.44816494715377836</v>
      </c>
      <c r="T35" s="39">
        <v>0.31789830173859673</v>
      </c>
      <c r="U35" s="39">
        <v>0.2310062319101622</v>
      </c>
      <c r="V35" s="150">
        <v>1.6305649650784295</v>
      </c>
      <c r="W35" s="38">
        <v>0.20378172759450491</v>
      </c>
      <c r="X35" s="39">
        <v>5.7345609575858811E-2</v>
      </c>
      <c r="Y35" s="39">
        <v>0.12966493441423646</v>
      </c>
      <c r="Z35" s="39">
        <v>1.0474432728434322</v>
      </c>
      <c r="AA35" s="150">
        <v>1.4382355444280324</v>
      </c>
      <c r="AB35" s="38">
        <v>1.3200417694086825E-2</v>
      </c>
      <c r="AC35" s="39">
        <v>0.32414089648396088</v>
      </c>
      <c r="AD35" s="39">
        <v>0.10735286698548953</v>
      </c>
      <c r="AE35" s="39">
        <v>0.75084983288366403</v>
      </c>
      <c r="AF35" s="150">
        <v>1.1955440140472011</v>
      </c>
      <c r="AG35" s="39">
        <v>0.16425881079470861</v>
      </c>
    </row>
    <row r="36" spans="1:40" s="14" customFormat="1" ht="18" customHeight="1" x14ac:dyDescent="0.25">
      <c r="A36" s="94">
        <v>30</v>
      </c>
      <c r="B36" s="37" t="s">
        <v>20</v>
      </c>
      <c r="C36" s="38">
        <f>SUM(C37:C42)</f>
        <v>23.752059732205208</v>
      </c>
      <c r="D36" s="39">
        <f t="shared" ref="D36:AG36" si="2">SUM(D37:D42)</f>
        <v>10.7388469539141</v>
      </c>
      <c r="E36" s="39">
        <f t="shared" si="2"/>
        <v>19.276183443614027</v>
      </c>
      <c r="F36" s="39">
        <f t="shared" si="2"/>
        <v>27.321527126668268</v>
      </c>
      <c r="G36" s="152">
        <f t="shared" si="2"/>
        <v>81.088617256401605</v>
      </c>
      <c r="H36" s="38">
        <f t="shared" si="2"/>
        <v>21.518779711842804</v>
      </c>
      <c r="I36" s="39">
        <f t="shared" si="2"/>
        <v>29.323272329014479</v>
      </c>
      <c r="J36" s="39">
        <f t="shared" si="2"/>
        <v>25.369322828024913</v>
      </c>
      <c r="K36" s="39">
        <f t="shared" si="2"/>
        <v>39.583568455145809</v>
      </c>
      <c r="L36" s="152">
        <f t="shared" si="2"/>
        <v>115.79494332402803</v>
      </c>
      <c r="M36" s="38">
        <f t="shared" si="2"/>
        <v>22.800941567873998</v>
      </c>
      <c r="N36" s="39">
        <f t="shared" si="2"/>
        <v>26.145300333235916</v>
      </c>
      <c r="O36" s="39">
        <f t="shared" si="2"/>
        <v>29.292612601576081</v>
      </c>
      <c r="P36" s="39">
        <f t="shared" si="2"/>
        <v>45.817055670177822</v>
      </c>
      <c r="Q36" s="152">
        <f t="shared" si="2"/>
        <v>124.0559101728638</v>
      </c>
      <c r="R36" s="38">
        <f t="shared" si="2"/>
        <v>47.661343988835462</v>
      </c>
      <c r="S36" s="39">
        <f t="shared" si="2"/>
        <v>47.321615443778008</v>
      </c>
      <c r="T36" s="39">
        <f t="shared" si="2"/>
        <v>56.300031589406075</v>
      </c>
      <c r="U36" s="39">
        <f t="shared" si="2"/>
        <v>81.408839887998539</v>
      </c>
      <c r="V36" s="152">
        <f t="shared" si="2"/>
        <v>232.69183091001807</v>
      </c>
      <c r="W36" s="38">
        <f t="shared" si="2"/>
        <v>39.447415822520782</v>
      </c>
      <c r="X36" s="39">
        <f t="shared" si="2"/>
        <v>35.577749702085782</v>
      </c>
      <c r="Y36" s="39">
        <f t="shared" si="2"/>
        <v>30.134328953928943</v>
      </c>
      <c r="Z36" s="39">
        <f t="shared" si="2"/>
        <v>62.063764439967315</v>
      </c>
      <c r="AA36" s="152">
        <f t="shared" si="2"/>
        <v>167.22325891850281</v>
      </c>
      <c r="AB36" s="38">
        <f t="shared" si="2"/>
        <v>5.0784856701624417</v>
      </c>
      <c r="AC36" s="39">
        <f t="shared" si="2"/>
        <v>25.725453053003527</v>
      </c>
      <c r="AD36" s="39">
        <f t="shared" si="2"/>
        <v>24.224783402078369</v>
      </c>
      <c r="AE36" s="39">
        <f t="shared" si="2"/>
        <v>45.692942103557229</v>
      </c>
      <c r="AF36" s="152">
        <f t="shared" si="2"/>
        <v>100.72166422880156</v>
      </c>
      <c r="AG36" s="39">
        <f t="shared" si="2"/>
        <v>5.763054450101488</v>
      </c>
    </row>
    <row r="37" spans="1:40" s="97" customFormat="1" ht="18" customHeight="1" x14ac:dyDescent="0.2">
      <c r="A37" s="94">
        <v>31</v>
      </c>
      <c r="B37" s="236" t="s">
        <v>1</v>
      </c>
      <c r="C37" s="186">
        <v>8.6315064799999988</v>
      </c>
      <c r="D37" s="27">
        <v>2.4033863172345837</v>
      </c>
      <c r="E37" s="27">
        <v>7.390536014944832</v>
      </c>
      <c r="F37" s="27">
        <v>8.4907207309352746</v>
      </c>
      <c r="G37" s="187">
        <v>26.916149543114692</v>
      </c>
      <c r="H37" s="186">
        <v>4.3856337438617583</v>
      </c>
      <c r="I37" s="27">
        <v>7.8369162233211123</v>
      </c>
      <c r="J37" s="27">
        <v>9.2279121073837604</v>
      </c>
      <c r="K37" s="27">
        <v>15.196096193859184</v>
      </c>
      <c r="L37" s="187">
        <v>36.646558268425814</v>
      </c>
      <c r="M37" s="186">
        <v>7.3193711210490919</v>
      </c>
      <c r="N37" s="27">
        <v>9.3593163527112324</v>
      </c>
      <c r="O37" s="27">
        <v>8.6259630776840588</v>
      </c>
      <c r="P37" s="27">
        <v>12.840621728648543</v>
      </c>
      <c r="Q37" s="187">
        <v>38.145272280092925</v>
      </c>
      <c r="R37" s="186">
        <v>7.9597799999999994</v>
      </c>
      <c r="S37" s="27">
        <v>9.3786222641791976</v>
      </c>
      <c r="T37" s="27">
        <v>9.1485021456247928</v>
      </c>
      <c r="U37" s="27">
        <v>11.18468084959285</v>
      </c>
      <c r="V37" s="187">
        <v>37.671585259396842</v>
      </c>
      <c r="W37" s="186">
        <v>8.3932379275095119</v>
      </c>
      <c r="X37" s="27">
        <v>11.345256078635872</v>
      </c>
      <c r="Y37" s="27">
        <v>10.549588720000003</v>
      </c>
      <c r="Z37" s="27">
        <v>14.751674154135596</v>
      </c>
      <c r="AA37" s="187">
        <v>45.039756880280983</v>
      </c>
      <c r="AB37" s="186">
        <v>1.1045593555089939</v>
      </c>
      <c r="AC37" s="27">
        <v>3.1152879935268105</v>
      </c>
      <c r="AD37" s="27">
        <v>2.7991308961840966</v>
      </c>
      <c r="AE37" s="27">
        <v>8.3661619302464683</v>
      </c>
      <c r="AF37" s="187">
        <v>15.385140175466368</v>
      </c>
      <c r="AG37" s="27">
        <v>0.19497266130201918</v>
      </c>
    </row>
    <row r="38" spans="1:40" s="97" customFormat="1" ht="18" customHeight="1" x14ac:dyDescent="0.2">
      <c r="A38" s="94">
        <v>32</v>
      </c>
      <c r="B38" s="236" t="s">
        <v>2</v>
      </c>
      <c r="C38" s="186">
        <v>5.1077910500000003</v>
      </c>
      <c r="D38" s="27">
        <v>0.95386857721165241</v>
      </c>
      <c r="E38" s="27">
        <v>3.2224645396923863</v>
      </c>
      <c r="F38" s="27">
        <v>3.67724285720801</v>
      </c>
      <c r="G38" s="187">
        <v>12.96136702411205</v>
      </c>
      <c r="H38" s="186">
        <v>8.5684614956333576</v>
      </c>
      <c r="I38" s="27">
        <v>8.0829662214694551</v>
      </c>
      <c r="J38" s="27">
        <v>6.0212659727038611</v>
      </c>
      <c r="K38" s="27">
        <v>10.182301522029817</v>
      </c>
      <c r="L38" s="187">
        <v>32.854995211836496</v>
      </c>
      <c r="M38" s="186">
        <v>4.6505439989434416</v>
      </c>
      <c r="N38" s="27">
        <v>5.1082928984136453</v>
      </c>
      <c r="O38" s="27">
        <v>9.3720092593639652</v>
      </c>
      <c r="P38" s="27">
        <v>16.566999747571995</v>
      </c>
      <c r="Q38" s="187">
        <v>35.697845904293047</v>
      </c>
      <c r="R38" s="186">
        <v>13.405960000000002</v>
      </c>
      <c r="S38" s="27">
        <v>9.7009850199742953</v>
      </c>
      <c r="T38" s="27">
        <v>16.730420135109359</v>
      </c>
      <c r="U38" s="27">
        <v>28.815365960636861</v>
      </c>
      <c r="V38" s="187">
        <v>68.652731115720513</v>
      </c>
      <c r="W38" s="186">
        <v>8.4394227943873474</v>
      </c>
      <c r="X38" s="27">
        <v>7.5275533961978018</v>
      </c>
      <c r="Y38" s="27">
        <v>8.8273132399999987</v>
      </c>
      <c r="Z38" s="27">
        <v>30.112307780000002</v>
      </c>
      <c r="AA38" s="187">
        <v>54.906597210585147</v>
      </c>
      <c r="AB38" s="186">
        <v>1.2923385587776759</v>
      </c>
      <c r="AC38" s="27">
        <v>16.809161032837267</v>
      </c>
      <c r="AD38" s="27">
        <v>12.469381506672514</v>
      </c>
      <c r="AE38" s="27">
        <v>18.976742074640029</v>
      </c>
      <c r="AF38" s="187">
        <v>49.547623172927487</v>
      </c>
      <c r="AG38" s="27">
        <v>0.11436301046441427</v>
      </c>
    </row>
    <row r="39" spans="1:40" s="97" customFormat="1" ht="18" customHeight="1" x14ac:dyDescent="0.2">
      <c r="A39" s="94">
        <v>33</v>
      </c>
      <c r="B39" s="236" t="s">
        <v>3</v>
      </c>
      <c r="C39" s="186">
        <v>4.7935413800000006</v>
      </c>
      <c r="D39" s="27">
        <v>0.88225513757717267</v>
      </c>
      <c r="E39" s="27">
        <v>3.3094508785306074</v>
      </c>
      <c r="F39" s="27">
        <v>6.2399536424322664</v>
      </c>
      <c r="G39" s="187">
        <v>15.225201038540046</v>
      </c>
      <c r="H39" s="186">
        <v>1.9708979355828371</v>
      </c>
      <c r="I39" s="27">
        <v>4.3931652537903556</v>
      </c>
      <c r="J39" s="27">
        <v>2.3517364945400714</v>
      </c>
      <c r="K39" s="27">
        <v>2.4122204004604066</v>
      </c>
      <c r="L39" s="187">
        <v>11.12802008437367</v>
      </c>
      <c r="M39" s="186">
        <v>2.0313589654099808</v>
      </c>
      <c r="N39" s="27">
        <v>0.75624174506595199</v>
      </c>
      <c r="O39" s="27">
        <v>0.54927310436665233</v>
      </c>
      <c r="P39" s="27">
        <v>1.0581775652366163</v>
      </c>
      <c r="Q39" s="187">
        <v>4.3950513800792015</v>
      </c>
      <c r="R39" s="186">
        <v>4.6625700000000005</v>
      </c>
      <c r="S39" s="27">
        <v>2.4697042673351657</v>
      </c>
      <c r="T39" s="27">
        <v>2.5676020407755136</v>
      </c>
      <c r="U39" s="27">
        <v>6.408759419871016</v>
      </c>
      <c r="V39" s="187">
        <v>16.108635727981696</v>
      </c>
      <c r="W39" s="186">
        <v>2.4968906345485413</v>
      </c>
      <c r="X39" s="27">
        <v>-0.14903670977022718</v>
      </c>
      <c r="Y39" s="27">
        <v>7.5969649999999986E-2</v>
      </c>
      <c r="Z39" s="27">
        <v>2.0694143400000002</v>
      </c>
      <c r="AA39" s="187">
        <v>4.4932379147783141</v>
      </c>
      <c r="AB39" s="186">
        <v>2.1759360724547725</v>
      </c>
      <c r="AC39" s="27">
        <v>1.9063952207446277</v>
      </c>
      <c r="AD39" s="27">
        <v>2.3708106328123266</v>
      </c>
      <c r="AE39" s="27">
        <v>2.6290586731549066</v>
      </c>
      <c r="AF39" s="187">
        <v>9.082200599166633</v>
      </c>
      <c r="AG39" s="27">
        <v>1.1108863844876997E-2</v>
      </c>
    </row>
    <row r="40" spans="1:40" s="97" customFormat="1" ht="18" customHeight="1" x14ac:dyDescent="0.2">
      <c r="A40" s="94">
        <v>34</v>
      </c>
      <c r="B40" s="236" t="s">
        <v>4</v>
      </c>
      <c r="C40" s="186">
        <v>3.6962638486507942</v>
      </c>
      <c r="D40" s="27">
        <v>5.7875007941001417</v>
      </c>
      <c r="E40" s="27">
        <v>4.7667983982863227</v>
      </c>
      <c r="F40" s="27">
        <v>7.668965405522604</v>
      </c>
      <c r="G40" s="187">
        <v>21.919528446559863</v>
      </c>
      <c r="H40" s="186">
        <v>6.0795817448437344</v>
      </c>
      <c r="I40" s="27">
        <v>7.2420549732935982</v>
      </c>
      <c r="J40" s="27">
        <v>6.037231099864802</v>
      </c>
      <c r="K40" s="27">
        <v>9.2476841313668388</v>
      </c>
      <c r="L40" s="187">
        <v>28.606551949368974</v>
      </c>
      <c r="M40" s="186">
        <v>7.6518049210710632</v>
      </c>
      <c r="N40" s="27">
        <v>8.6086817879381687</v>
      </c>
      <c r="O40" s="27">
        <v>9.8524792416608289</v>
      </c>
      <c r="P40" s="27">
        <v>13.417775764594717</v>
      </c>
      <c r="Q40" s="187">
        <v>39.530741715264774</v>
      </c>
      <c r="R40" s="186">
        <v>6.1868711677120451</v>
      </c>
      <c r="S40" s="27">
        <v>8.8080110436874008</v>
      </c>
      <c r="T40" s="27">
        <v>7.170065831681729</v>
      </c>
      <c r="U40" s="27">
        <v>5.8618687056080923</v>
      </c>
      <c r="V40" s="187">
        <v>28.026816748689267</v>
      </c>
      <c r="W40" s="186">
        <v>5.9031797910650292</v>
      </c>
      <c r="X40" s="27">
        <v>7.3431013421414466</v>
      </c>
      <c r="Y40" s="27">
        <v>4.8103916773268969</v>
      </c>
      <c r="Z40" s="27">
        <v>6.6439539937989851</v>
      </c>
      <c r="AA40" s="187">
        <v>24.700626804332359</v>
      </c>
      <c r="AB40" s="186">
        <v>0.25895907005176738</v>
      </c>
      <c r="AC40" s="27">
        <v>0.38851667437156889</v>
      </c>
      <c r="AD40" s="27">
        <v>0.62872126508193193</v>
      </c>
      <c r="AE40" s="27">
        <v>0.78216211218931608</v>
      </c>
      <c r="AF40" s="187">
        <v>2.0583591216945845</v>
      </c>
      <c r="AG40" s="27">
        <v>0.21379736554887971</v>
      </c>
    </row>
    <row r="41" spans="1:40" s="97" customFormat="1" ht="18" customHeight="1" x14ac:dyDescent="0.2">
      <c r="A41" s="94">
        <v>35</v>
      </c>
      <c r="B41" s="17" t="s">
        <v>339</v>
      </c>
      <c r="C41" s="186" t="s">
        <v>242</v>
      </c>
      <c r="D41" s="27" t="s">
        <v>242</v>
      </c>
      <c r="E41" s="27" t="s">
        <v>242</v>
      </c>
      <c r="F41" s="27" t="s">
        <v>242</v>
      </c>
      <c r="G41" s="187">
        <v>0</v>
      </c>
      <c r="H41" s="186" t="s">
        <v>242</v>
      </c>
      <c r="I41" s="27" t="s">
        <v>242</v>
      </c>
      <c r="J41" s="27" t="s">
        <v>242</v>
      </c>
      <c r="K41" s="27" t="s">
        <v>242</v>
      </c>
      <c r="L41" s="187">
        <v>0</v>
      </c>
      <c r="M41" s="186" t="s">
        <v>242</v>
      </c>
      <c r="N41" s="27" t="s">
        <v>242</v>
      </c>
      <c r="O41" s="27" t="s">
        <v>242</v>
      </c>
      <c r="P41" s="27" t="s">
        <v>242</v>
      </c>
      <c r="Q41" s="187">
        <v>0</v>
      </c>
      <c r="R41" s="186">
        <v>15.19850951402236</v>
      </c>
      <c r="S41" s="27">
        <v>15.928538896149103</v>
      </c>
      <c r="T41" s="27">
        <v>19.899266147992467</v>
      </c>
      <c r="U41" s="27">
        <v>28.361765698875129</v>
      </c>
      <c r="V41" s="187">
        <v>79.388080257039064</v>
      </c>
      <c r="W41" s="186">
        <v>14.196757605895497</v>
      </c>
      <c r="X41" s="27">
        <v>9.4490653998948151</v>
      </c>
      <c r="Y41" s="27">
        <v>5.8710656666020418</v>
      </c>
      <c r="Z41" s="27">
        <v>8.4864141720327293</v>
      </c>
      <c r="AA41" s="187">
        <v>38.003302844425086</v>
      </c>
      <c r="AB41" s="186">
        <v>0.24669261336923343</v>
      </c>
      <c r="AC41" s="27">
        <v>3.5060921315232525</v>
      </c>
      <c r="AD41" s="27">
        <v>5.9567391013274991</v>
      </c>
      <c r="AE41" s="27">
        <v>14.938817313326508</v>
      </c>
      <c r="AF41" s="187">
        <v>24.648341159546494</v>
      </c>
      <c r="AG41" s="27">
        <v>5.2288125489412982</v>
      </c>
    </row>
    <row r="42" spans="1:40" s="97" customFormat="1" ht="18" customHeight="1" x14ac:dyDescent="0.2">
      <c r="A42" s="94">
        <v>36</v>
      </c>
      <c r="B42" s="236" t="s">
        <v>5</v>
      </c>
      <c r="C42" s="186">
        <v>1.522956973554414</v>
      </c>
      <c r="D42" s="27">
        <v>0.71183612779054917</v>
      </c>
      <c r="E42" s="27">
        <v>0.58693361215987783</v>
      </c>
      <c r="F42" s="27">
        <v>1.2446444905701126</v>
      </c>
      <c r="G42" s="187">
        <v>4.0663712040749536</v>
      </c>
      <c r="H42" s="186">
        <v>0.51420479192111546</v>
      </c>
      <c r="I42" s="27">
        <v>1.7681696571399561</v>
      </c>
      <c r="J42" s="27">
        <v>1.7311771535324199</v>
      </c>
      <c r="K42" s="27">
        <v>2.5452662074295658</v>
      </c>
      <c r="L42" s="187">
        <v>6.558817810023057</v>
      </c>
      <c r="M42" s="186">
        <v>1.1478625614004221</v>
      </c>
      <c r="N42" s="27">
        <v>2.3127675491069191</v>
      </c>
      <c r="O42" s="27">
        <v>0.89288791850057725</v>
      </c>
      <c r="P42" s="27">
        <v>1.9334808641259578</v>
      </c>
      <c r="Q42" s="187">
        <v>6.2869988931338758</v>
      </c>
      <c r="R42" s="186">
        <v>0.2476533071010561</v>
      </c>
      <c r="S42" s="27">
        <v>1.0357539524528412</v>
      </c>
      <c r="T42" s="27">
        <v>0.78417528822221216</v>
      </c>
      <c r="U42" s="27">
        <v>0.7763992534145836</v>
      </c>
      <c r="V42" s="187">
        <v>2.8439818011906932</v>
      </c>
      <c r="W42" s="186">
        <v>1.7927069114853447E-2</v>
      </c>
      <c r="X42" s="27">
        <v>6.1810194986072417E-2</v>
      </c>
      <c r="Y42" s="27">
        <v>0</v>
      </c>
      <c r="Z42" s="27">
        <v>0</v>
      </c>
      <c r="AA42" s="187">
        <v>7.9737264100925867E-2</v>
      </c>
      <c r="AB42" s="186">
        <v>0</v>
      </c>
      <c r="AC42" s="27">
        <v>0</v>
      </c>
      <c r="AD42" s="27">
        <v>0</v>
      </c>
      <c r="AE42" s="27">
        <v>0</v>
      </c>
      <c r="AF42" s="187">
        <v>0</v>
      </c>
      <c r="AG42" s="27">
        <v>0</v>
      </c>
    </row>
    <row r="43" spans="1:40" s="14" customFormat="1" ht="18" customHeight="1" x14ac:dyDescent="0.25">
      <c r="A43" s="94">
        <v>37</v>
      </c>
      <c r="B43" s="37" t="s">
        <v>262</v>
      </c>
      <c r="C43" s="38">
        <f t="shared" ref="C43:M43" si="3">SUM(C44:C49)</f>
        <v>0</v>
      </c>
      <c r="D43" s="39">
        <f t="shared" si="3"/>
        <v>0</v>
      </c>
      <c r="E43" s="39">
        <f t="shared" si="3"/>
        <v>0</v>
      </c>
      <c r="F43" s="39">
        <f t="shared" si="3"/>
        <v>0</v>
      </c>
      <c r="G43" s="152">
        <f>SUM(G44:G49)</f>
        <v>0</v>
      </c>
      <c r="H43" s="38">
        <f t="shared" si="3"/>
        <v>0</v>
      </c>
      <c r="I43" s="39">
        <f t="shared" si="3"/>
        <v>0</v>
      </c>
      <c r="J43" s="39">
        <f t="shared" si="3"/>
        <v>0</v>
      </c>
      <c r="K43" s="39">
        <f t="shared" si="3"/>
        <v>0</v>
      </c>
      <c r="L43" s="152">
        <f>SUM(L44:L49)</f>
        <v>0</v>
      </c>
      <c r="M43" s="38">
        <f t="shared" si="3"/>
        <v>0</v>
      </c>
      <c r="N43" s="39">
        <f t="shared" ref="N43:O43" si="4">SUM(N44:N49)</f>
        <v>0</v>
      </c>
      <c r="O43" s="39">
        <f t="shared" si="4"/>
        <v>0</v>
      </c>
      <c r="P43" s="39">
        <f t="shared" ref="P43:R43" si="5">SUM(P44:P49)</f>
        <v>0</v>
      </c>
      <c r="Q43" s="152">
        <f t="shared" si="5"/>
        <v>0</v>
      </c>
      <c r="R43" s="38">
        <f t="shared" si="5"/>
        <v>0</v>
      </c>
      <c r="S43" s="39">
        <f t="shared" ref="S43:T43" si="6">SUM(S44:S49)</f>
        <v>0</v>
      </c>
      <c r="T43" s="39">
        <f t="shared" si="6"/>
        <v>0</v>
      </c>
      <c r="U43" s="39">
        <f t="shared" ref="U43:W43" si="7">SUM(U44:U49)</f>
        <v>0</v>
      </c>
      <c r="V43" s="152">
        <f t="shared" si="7"/>
        <v>0</v>
      </c>
      <c r="W43" s="38">
        <f t="shared" si="7"/>
        <v>0</v>
      </c>
      <c r="X43" s="39">
        <f t="shared" ref="X43:Y43" si="8">SUM(X44:X49)</f>
        <v>0</v>
      </c>
      <c r="Y43" s="39">
        <f t="shared" si="8"/>
        <v>0</v>
      </c>
      <c r="Z43" s="39">
        <f t="shared" ref="Z43:AB43" si="9">SUM(Z44:Z49)</f>
        <v>0</v>
      </c>
      <c r="AA43" s="152">
        <f t="shared" si="9"/>
        <v>0</v>
      </c>
      <c r="AB43" s="38">
        <f t="shared" si="9"/>
        <v>27.505983457642579</v>
      </c>
      <c r="AC43" s="39">
        <f t="shared" ref="AC43:AD43" si="10">SUM(AC44:AC49)</f>
        <v>33.65766930639073</v>
      </c>
      <c r="AD43" s="39">
        <f t="shared" si="10"/>
        <v>33.18742977334373</v>
      </c>
      <c r="AE43" s="39">
        <f t="shared" ref="AE43:AG43" si="11">SUM(AE44:AE49)</f>
        <v>33.450337198685268</v>
      </c>
      <c r="AF43" s="152">
        <f t="shared" ref="AF43" si="12">SUM(AF44:AF49)</f>
        <v>127.8014197360623</v>
      </c>
      <c r="AG43" s="39">
        <f t="shared" si="11"/>
        <v>33.090760802241647</v>
      </c>
    </row>
    <row r="44" spans="1:40" s="97" customFormat="1" ht="18" customHeight="1" x14ac:dyDescent="0.2">
      <c r="A44" s="94">
        <v>38</v>
      </c>
      <c r="B44" s="237" t="s">
        <v>1</v>
      </c>
      <c r="C44" s="238">
        <v>0</v>
      </c>
      <c r="D44" s="239">
        <v>0</v>
      </c>
      <c r="E44" s="239">
        <v>0</v>
      </c>
      <c r="F44" s="239">
        <v>0</v>
      </c>
      <c r="G44" s="240">
        <v>0</v>
      </c>
      <c r="H44" s="238">
        <v>0</v>
      </c>
      <c r="I44" s="239">
        <v>0</v>
      </c>
      <c r="J44" s="239">
        <v>0</v>
      </c>
      <c r="K44" s="239">
        <v>0</v>
      </c>
      <c r="L44" s="240">
        <v>0</v>
      </c>
      <c r="M44" s="238">
        <v>0</v>
      </c>
      <c r="N44" s="239">
        <v>0</v>
      </c>
      <c r="O44" s="239">
        <v>0</v>
      </c>
      <c r="P44" s="239">
        <v>0</v>
      </c>
      <c r="Q44" s="240">
        <v>0</v>
      </c>
      <c r="R44" s="238">
        <v>0</v>
      </c>
      <c r="S44" s="239">
        <v>0</v>
      </c>
      <c r="T44" s="239">
        <v>0</v>
      </c>
      <c r="U44" s="239">
        <v>0</v>
      </c>
      <c r="V44" s="240">
        <v>0</v>
      </c>
      <c r="W44" s="238">
        <v>0</v>
      </c>
      <c r="X44" s="239">
        <v>0</v>
      </c>
      <c r="Y44" s="239">
        <v>0</v>
      </c>
      <c r="Z44" s="239">
        <v>0</v>
      </c>
      <c r="AA44" s="240">
        <v>0</v>
      </c>
      <c r="AB44" s="238">
        <v>9.9975002385331138</v>
      </c>
      <c r="AC44" s="239">
        <v>8.7538161149165639</v>
      </c>
      <c r="AD44" s="239">
        <v>8.4854380430190588</v>
      </c>
      <c r="AE44" s="239">
        <v>9.3652949184233947</v>
      </c>
      <c r="AF44" s="240">
        <v>36.602049314892128</v>
      </c>
      <c r="AG44" s="239">
        <v>8.5608501985066052</v>
      </c>
    </row>
    <row r="45" spans="1:40" s="97" customFormat="1" ht="18" customHeight="1" x14ac:dyDescent="0.2">
      <c r="A45" s="94">
        <v>39</v>
      </c>
      <c r="B45" s="236" t="s">
        <v>2</v>
      </c>
      <c r="C45" s="186">
        <v>0</v>
      </c>
      <c r="D45" s="27">
        <v>0</v>
      </c>
      <c r="E45" s="27">
        <v>0</v>
      </c>
      <c r="F45" s="27">
        <v>0</v>
      </c>
      <c r="G45" s="187">
        <v>0</v>
      </c>
      <c r="H45" s="186">
        <v>0</v>
      </c>
      <c r="I45" s="27">
        <v>0</v>
      </c>
      <c r="J45" s="27">
        <v>0</v>
      </c>
      <c r="K45" s="27">
        <v>0</v>
      </c>
      <c r="L45" s="187">
        <v>0</v>
      </c>
      <c r="M45" s="186">
        <v>0</v>
      </c>
      <c r="N45" s="27">
        <v>0</v>
      </c>
      <c r="O45" s="27">
        <v>0</v>
      </c>
      <c r="P45" s="27">
        <v>0</v>
      </c>
      <c r="Q45" s="187">
        <v>0</v>
      </c>
      <c r="R45" s="186">
        <v>0</v>
      </c>
      <c r="S45" s="27">
        <v>0</v>
      </c>
      <c r="T45" s="27">
        <v>0</v>
      </c>
      <c r="U45" s="27">
        <v>0</v>
      </c>
      <c r="V45" s="187">
        <v>0</v>
      </c>
      <c r="W45" s="186">
        <v>0</v>
      </c>
      <c r="X45" s="27">
        <v>0</v>
      </c>
      <c r="Y45" s="27">
        <v>0</v>
      </c>
      <c r="Z45" s="27">
        <v>0</v>
      </c>
      <c r="AA45" s="187">
        <v>0</v>
      </c>
      <c r="AB45" s="186">
        <v>8.1244929935918915</v>
      </c>
      <c r="AC45" s="27">
        <v>7.9508828090500625</v>
      </c>
      <c r="AD45" s="27">
        <v>8.6809084519850472</v>
      </c>
      <c r="AE45" s="27">
        <v>10.010459387818312</v>
      </c>
      <c r="AF45" s="187">
        <v>34.766743642445313</v>
      </c>
      <c r="AG45" s="27">
        <v>7.1394583827434994</v>
      </c>
    </row>
    <row r="46" spans="1:40" s="97" customFormat="1" ht="18" customHeight="1" x14ac:dyDescent="0.2">
      <c r="A46" s="94">
        <v>40</v>
      </c>
      <c r="B46" s="236" t="s">
        <v>3</v>
      </c>
      <c r="C46" s="186">
        <v>0</v>
      </c>
      <c r="D46" s="27">
        <v>0</v>
      </c>
      <c r="E46" s="27">
        <v>0</v>
      </c>
      <c r="F46" s="27">
        <v>0</v>
      </c>
      <c r="G46" s="187">
        <v>0</v>
      </c>
      <c r="H46" s="186">
        <v>0</v>
      </c>
      <c r="I46" s="27">
        <v>0</v>
      </c>
      <c r="J46" s="27">
        <v>0</v>
      </c>
      <c r="K46" s="27">
        <v>0</v>
      </c>
      <c r="L46" s="187">
        <v>0</v>
      </c>
      <c r="M46" s="186">
        <v>0</v>
      </c>
      <c r="N46" s="27">
        <v>0</v>
      </c>
      <c r="O46" s="27">
        <v>0</v>
      </c>
      <c r="P46" s="27">
        <v>0</v>
      </c>
      <c r="Q46" s="187">
        <v>0</v>
      </c>
      <c r="R46" s="186">
        <v>0</v>
      </c>
      <c r="S46" s="27">
        <v>0</v>
      </c>
      <c r="T46" s="27">
        <v>0</v>
      </c>
      <c r="U46" s="27">
        <v>0</v>
      </c>
      <c r="V46" s="187">
        <v>0</v>
      </c>
      <c r="W46" s="186">
        <v>0</v>
      </c>
      <c r="X46" s="27">
        <v>0</v>
      </c>
      <c r="Y46" s="27">
        <v>0</v>
      </c>
      <c r="Z46" s="27">
        <v>0</v>
      </c>
      <c r="AA46" s="187">
        <v>0</v>
      </c>
      <c r="AB46" s="186">
        <v>0</v>
      </c>
      <c r="AC46" s="27">
        <v>0</v>
      </c>
      <c r="AD46" s="27">
        <v>0</v>
      </c>
      <c r="AE46" s="27">
        <v>0</v>
      </c>
      <c r="AF46" s="187">
        <v>0</v>
      </c>
      <c r="AG46" s="27">
        <v>0</v>
      </c>
    </row>
    <row r="47" spans="1:40" s="97" customFormat="1" ht="18" customHeight="1" x14ac:dyDescent="0.2">
      <c r="A47" s="94">
        <v>41</v>
      </c>
      <c r="B47" s="236" t="s">
        <v>4</v>
      </c>
      <c r="C47" s="186">
        <v>0</v>
      </c>
      <c r="D47" s="27">
        <v>0</v>
      </c>
      <c r="E47" s="27">
        <v>0</v>
      </c>
      <c r="F47" s="27">
        <v>0</v>
      </c>
      <c r="G47" s="187">
        <v>0</v>
      </c>
      <c r="H47" s="186">
        <v>0</v>
      </c>
      <c r="I47" s="27">
        <v>0</v>
      </c>
      <c r="J47" s="27">
        <v>0</v>
      </c>
      <c r="K47" s="27">
        <v>0</v>
      </c>
      <c r="L47" s="187">
        <v>0</v>
      </c>
      <c r="M47" s="186">
        <v>0</v>
      </c>
      <c r="N47" s="27">
        <v>0</v>
      </c>
      <c r="O47" s="27">
        <v>0</v>
      </c>
      <c r="P47" s="27">
        <v>0</v>
      </c>
      <c r="Q47" s="187">
        <v>0</v>
      </c>
      <c r="R47" s="186">
        <v>0</v>
      </c>
      <c r="S47" s="27">
        <v>0</v>
      </c>
      <c r="T47" s="27">
        <v>0</v>
      </c>
      <c r="U47" s="27">
        <v>0</v>
      </c>
      <c r="V47" s="187">
        <v>0</v>
      </c>
      <c r="W47" s="186">
        <v>0</v>
      </c>
      <c r="X47" s="27">
        <v>0</v>
      </c>
      <c r="Y47" s="27">
        <v>0</v>
      </c>
      <c r="Z47" s="27">
        <v>0</v>
      </c>
      <c r="AA47" s="187">
        <v>0</v>
      </c>
      <c r="AB47" s="186">
        <v>4.9432736747202197</v>
      </c>
      <c r="AC47" s="27">
        <v>5.9321981423345411</v>
      </c>
      <c r="AD47" s="27">
        <v>4.4191824552861068</v>
      </c>
      <c r="AE47" s="27">
        <v>5.9111730320296152</v>
      </c>
      <c r="AF47" s="187">
        <v>21.205827304370484</v>
      </c>
      <c r="AG47" s="27">
        <v>6.2487410096609484</v>
      </c>
    </row>
    <row r="48" spans="1:40" s="97" customFormat="1" ht="18" customHeight="1" x14ac:dyDescent="0.2">
      <c r="A48" s="94">
        <v>42</v>
      </c>
      <c r="B48" s="17" t="s">
        <v>339</v>
      </c>
      <c r="C48" s="186" t="s">
        <v>242</v>
      </c>
      <c r="D48" s="27" t="s">
        <v>242</v>
      </c>
      <c r="E48" s="27" t="s">
        <v>242</v>
      </c>
      <c r="F48" s="27" t="s">
        <v>242</v>
      </c>
      <c r="G48" s="187">
        <v>0</v>
      </c>
      <c r="H48" s="186" t="s">
        <v>242</v>
      </c>
      <c r="I48" s="27" t="s">
        <v>242</v>
      </c>
      <c r="J48" s="27" t="s">
        <v>242</v>
      </c>
      <c r="K48" s="27" t="s">
        <v>242</v>
      </c>
      <c r="L48" s="187">
        <v>0</v>
      </c>
      <c r="M48" s="186" t="s">
        <v>242</v>
      </c>
      <c r="N48" s="27" t="s">
        <v>242</v>
      </c>
      <c r="O48" s="27" t="s">
        <v>242</v>
      </c>
      <c r="P48" s="27" t="s">
        <v>242</v>
      </c>
      <c r="Q48" s="187">
        <v>0</v>
      </c>
      <c r="R48" s="186">
        <v>0</v>
      </c>
      <c r="S48" s="27">
        <v>0</v>
      </c>
      <c r="T48" s="27">
        <v>0</v>
      </c>
      <c r="U48" s="27">
        <v>0</v>
      </c>
      <c r="V48" s="187">
        <v>0</v>
      </c>
      <c r="W48" s="186">
        <v>0</v>
      </c>
      <c r="X48" s="27">
        <v>0</v>
      </c>
      <c r="Y48" s="27">
        <v>0</v>
      </c>
      <c r="Z48" s="27">
        <v>0</v>
      </c>
      <c r="AA48" s="187">
        <v>0</v>
      </c>
      <c r="AB48" s="186">
        <v>4.4407165507973509</v>
      </c>
      <c r="AC48" s="27">
        <v>11.020772240089565</v>
      </c>
      <c r="AD48" s="27">
        <v>11.601900823053519</v>
      </c>
      <c r="AE48" s="27">
        <v>8.163409860413946</v>
      </c>
      <c r="AF48" s="187">
        <v>35.22679947435438</v>
      </c>
      <c r="AG48" s="27">
        <v>11.141711211330591</v>
      </c>
    </row>
    <row r="49" spans="1:33" s="97" customFormat="1" ht="18" customHeight="1" x14ac:dyDescent="0.2">
      <c r="A49" s="94">
        <v>43</v>
      </c>
      <c r="B49" s="236" t="s">
        <v>5</v>
      </c>
      <c r="C49" s="186">
        <v>0</v>
      </c>
      <c r="D49" s="27">
        <v>0</v>
      </c>
      <c r="E49" s="27">
        <v>0</v>
      </c>
      <c r="F49" s="27">
        <v>0</v>
      </c>
      <c r="G49" s="187">
        <v>0</v>
      </c>
      <c r="H49" s="186">
        <v>0</v>
      </c>
      <c r="I49" s="27">
        <v>0</v>
      </c>
      <c r="J49" s="27">
        <v>0</v>
      </c>
      <c r="K49" s="27">
        <v>0</v>
      </c>
      <c r="L49" s="187">
        <v>0</v>
      </c>
      <c r="M49" s="186">
        <v>0</v>
      </c>
      <c r="N49" s="27">
        <v>0</v>
      </c>
      <c r="O49" s="27">
        <v>0</v>
      </c>
      <c r="P49" s="27">
        <v>0</v>
      </c>
      <c r="Q49" s="187">
        <v>0</v>
      </c>
      <c r="R49" s="186">
        <v>0</v>
      </c>
      <c r="S49" s="27">
        <v>0</v>
      </c>
      <c r="T49" s="27">
        <v>0</v>
      </c>
      <c r="U49" s="27">
        <v>0</v>
      </c>
      <c r="V49" s="187">
        <v>0</v>
      </c>
      <c r="W49" s="186">
        <v>0</v>
      </c>
      <c r="X49" s="27">
        <v>0</v>
      </c>
      <c r="Y49" s="27">
        <v>0</v>
      </c>
      <c r="Z49" s="27">
        <v>0</v>
      </c>
      <c r="AA49" s="187">
        <v>0</v>
      </c>
      <c r="AB49" s="186">
        <v>0</v>
      </c>
      <c r="AC49" s="27">
        <v>0</v>
      </c>
      <c r="AD49" s="27">
        <v>0</v>
      </c>
      <c r="AE49" s="27">
        <v>0</v>
      </c>
      <c r="AF49" s="187">
        <v>0</v>
      </c>
      <c r="AG49" s="27">
        <v>0</v>
      </c>
    </row>
    <row r="50" spans="1:33" s="14" customFormat="1" ht="18" customHeight="1" x14ac:dyDescent="0.25">
      <c r="A50" s="94">
        <v>44</v>
      </c>
      <c r="B50" s="37" t="s">
        <v>271</v>
      </c>
      <c r="C50" s="38">
        <v>0</v>
      </c>
      <c r="D50" s="39">
        <v>0</v>
      </c>
      <c r="E50" s="39">
        <v>0</v>
      </c>
      <c r="F50" s="39">
        <v>0</v>
      </c>
      <c r="G50" s="152">
        <v>0</v>
      </c>
      <c r="H50" s="38">
        <v>0</v>
      </c>
      <c r="I50" s="39">
        <v>0</v>
      </c>
      <c r="J50" s="39">
        <v>0</v>
      </c>
      <c r="K50" s="39">
        <v>0</v>
      </c>
      <c r="L50" s="152">
        <v>0</v>
      </c>
      <c r="M50" s="38">
        <v>0</v>
      </c>
      <c r="N50" s="39">
        <v>0</v>
      </c>
      <c r="O50" s="39">
        <v>0</v>
      </c>
      <c r="P50" s="39">
        <v>0</v>
      </c>
      <c r="Q50" s="152">
        <v>0</v>
      </c>
      <c r="R50" s="38">
        <v>0</v>
      </c>
      <c r="S50" s="39">
        <v>0</v>
      </c>
      <c r="T50" s="39">
        <v>0</v>
      </c>
      <c r="U50" s="39">
        <v>0</v>
      </c>
      <c r="V50" s="152">
        <v>0</v>
      </c>
      <c r="W50" s="38">
        <v>18.820952534995676</v>
      </c>
      <c r="X50" s="39">
        <v>8.2747736347251006</v>
      </c>
      <c r="Y50" s="39">
        <v>3.5257997563807915</v>
      </c>
      <c r="Z50" s="39">
        <v>1.6261510505195182</v>
      </c>
      <c r="AA50" s="152">
        <v>32.247676976621086</v>
      </c>
      <c r="AB50" s="38">
        <v>2.0224131850898113</v>
      </c>
      <c r="AC50" s="39">
        <v>6.682842811645207</v>
      </c>
      <c r="AD50" s="39">
        <v>6.0852677153025159</v>
      </c>
      <c r="AE50" s="39">
        <v>8.5551045737630567</v>
      </c>
      <c r="AF50" s="152">
        <v>23.345628285800593</v>
      </c>
      <c r="AG50" s="39">
        <v>20.12307200998492</v>
      </c>
    </row>
    <row r="51" spans="1:33" s="14" customFormat="1" ht="18" customHeight="1" x14ac:dyDescent="0.25">
      <c r="A51" s="94">
        <v>45</v>
      </c>
      <c r="B51" s="37" t="s">
        <v>258</v>
      </c>
      <c r="C51" s="38">
        <v>1.4536397306246209</v>
      </c>
      <c r="D51" s="39">
        <v>1.2356038172825321</v>
      </c>
      <c r="E51" s="39">
        <v>1.505320496393</v>
      </c>
      <c r="F51" s="39">
        <v>0.75288811415871615</v>
      </c>
      <c r="G51" s="152">
        <v>4.9474521584588684</v>
      </c>
      <c r="H51" s="38">
        <v>0.94287030667956029</v>
      </c>
      <c r="I51" s="39">
        <v>3.6444300629812258</v>
      </c>
      <c r="J51" s="39">
        <v>7.1440734580739083</v>
      </c>
      <c r="K51" s="39">
        <v>7.169355327346195</v>
      </c>
      <c r="L51" s="152">
        <v>18.900729155080889</v>
      </c>
      <c r="M51" s="38">
        <v>1.9183111967796167</v>
      </c>
      <c r="N51" s="39">
        <v>1.0570542859955676</v>
      </c>
      <c r="O51" s="39">
        <v>0.75983062305852189</v>
      </c>
      <c r="P51" s="39">
        <v>1.7865598562260652</v>
      </c>
      <c r="Q51" s="152">
        <v>5.5217559620597712</v>
      </c>
      <c r="R51" s="38">
        <v>-0.22121157650920309</v>
      </c>
      <c r="S51" s="39">
        <v>1.5443389582512721</v>
      </c>
      <c r="T51" s="39">
        <v>2.8155296839412896</v>
      </c>
      <c r="U51" s="39">
        <v>1.5501966681935133</v>
      </c>
      <c r="V51" s="152">
        <v>5.6888537338768721</v>
      </c>
      <c r="W51" s="38">
        <v>1.5770634228681038E-2</v>
      </c>
      <c r="X51" s="39">
        <v>0.38186828075225188</v>
      </c>
      <c r="Y51" s="39">
        <v>2.3536537577134302</v>
      </c>
      <c r="Z51" s="39">
        <v>3.1660592677908448</v>
      </c>
      <c r="AA51" s="152">
        <v>5.917351940485208</v>
      </c>
      <c r="AB51" s="38">
        <v>0.33166168916774086</v>
      </c>
      <c r="AC51" s="39">
        <v>0.51668244040836431</v>
      </c>
      <c r="AD51" s="39">
        <v>1.4389493869352294</v>
      </c>
      <c r="AE51" s="39">
        <v>1.5253295062937582</v>
      </c>
      <c r="AF51" s="152">
        <v>3.8126230228050928</v>
      </c>
      <c r="AG51" s="39">
        <v>0.94424296227453708</v>
      </c>
    </row>
    <row r="52" spans="1:33" s="14" customFormat="1" ht="18" customHeight="1" thickBot="1" x14ac:dyDescent="0.3">
      <c r="A52" s="94">
        <v>46</v>
      </c>
      <c r="B52" s="37" t="s">
        <v>16</v>
      </c>
      <c r="C52" s="38">
        <v>1.5212540740222871</v>
      </c>
      <c r="D52" s="39">
        <v>-5.2684655406867256</v>
      </c>
      <c r="E52" s="39">
        <v>-2.6281098756861501</v>
      </c>
      <c r="F52" s="39">
        <v>-4.1198698494632744</v>
      </c>
      <c r="G52" s="152">
        <v>-10.495191191813863</v>
      </c>
      <c r="H52" s="38">
        <v>10.071488461696941</v>
      </c>
      <c r="I52" s="39">
        <v>-0.40728724087838547</v>
      </c>
      <c r="J52" s="39">
        <v>2.4905195301648733</v>
      </c>
      <c r="K52" s="39">
        <v>0.84161374498354191</v>
      </c>
      <c r="L52" s="152">
        <v>12.99633449596697</v>
      </c>
      <c r="M52" s="38">
        <v>7.3161107725513963</v>
      </c>
      <c r="N52" s="39">
        <v>3.3878320373376409</v>
      </c>
      <c r="O52" s="39">
        <v>3.2659945991350421</v>
      </c>
      <c r="P52" s="39">
        <v>8.1243536508413694</v>
      </c>
      <c r="Q52" s="152">
        <v>22.094291059865448</v>
      </c>
      <c r="R52" s="38">
        <v>-2.7753506910741574</v>
      </c>
      <c r="S52" s="39">
        <v>-17.141966361054731</v>
      </c>
      <c r="T52" s="39">
        <v>5.3052896310929125E-2</v>
      </c>
      <c r="U52" s="39">
        <v>0.12945851643728568</v>
      </c>
      <c r="V52" s="152">
        <v>-19.734805639380671</v>
      </c>
      <c r="W52" s="38">
        <v>2.083425700513894E-2</v>
      </c>
      <c r="X52" s="39">
        <v>6.6047349929541088E-2</v>
      </c>
      <c r="Y52" s="39">
        <v>0.14152190208431067</v>
      </c>
      <c r="Z52" s="39">
        <v>0.46502852071541045</v>
      </c>
      <c r="AA52" s="152">
        <v>0.69343202973440121</v>
      </c>
      <c r="AB52" s="38">
        <v>0</v>
      </c>
      <c r="AC52" s="39">
        <v>0</v>
      </c>
      <c r="AD52" s="39">
        <v>0</v>
      </c>
      <c r="AE52" s="39">
        <v>0</v>
      </c>
      <c r="AF52" s="152">
        <v>0</v>
      </c>
      <c r="AG52" s="39">
        <v>0</v>
      </c>
    </row>
    <row r="53" spans="1:33" s="97" customFormat="1" ht="18" customHeight="1" thickTop="1" thickBot="1" x14ac:dyDescent="0.25">
      <c r="A53" s="94">
        <v>47</v>
      </c>
      <c r="B53" s="301" t="s">
        <v>18</v>
      </c>
      <c r="C53" s="302">
        <f t="shared" ref="C53:AG53" si="13">SUM(C35:C36,C43,C50:C52)</f>
        <v>27.583396232675664</v>
      </c>
      <c r="D53" s="303">
        <f t="shared" si="13"/>
        <v>7.1026226804337087</v>
      </c>
      <c r="E53" s="303">
        <f t="shared" si="13"/>
        <v>18.371928126314145</v>
      </c>
      <c r="F53" s="303">
        <f t="shared" si="13"/>
        <v>23.977251102744706</v>
      </c>
      <c r="G53" s="156">
        <f t="shared" si="13"/>
        <v>77.035198142168241</v>
      </c>
      <c r="H53" s="302">
        <f t="shared" si="13"/>
        <v>32.846915528490825</v>
      </c>
      <c r="I53" s="303">
        <f t="shared" si="13"/>
        <v>32.881544337912004</v>
      </c>
      <c r="J53" s="303">
        <f t="shared" si="13"/>
        <v>35.462688977877875</v>
      </c>
      <c r="K53" s="303">
        <f t="shared" si="13"/>
        <v>48.167374343024832</v>
      </c>
      <c r="L53" s="156">
        <f t="shared" si="13"/>
        <v>149.35852318730556</v>
      </c>
      <c r="M53" s="302">
        <f t="shared" si="13"/>
        <v>32.191459979028792</v>
      </c>
      <c r="N53" s="303">
        <f t="shared" si="13"/>
        <v>31.100635252964207</v>
      </c>
      <c r="O53" s="303">
        <f t="shared" si="13"/>
        <v>34.154990707952287</v>
      </c>
      <c r="P53" s="303">
        <f t="shared" si="13"/>
        <v>57.524255583743255</v>
      </c>
      <c r="Q53" s="156">
        <f t="shared" si="13"/>
        <v>154.97134152368852</v>
      </c>
      <c r="R53" s="302">
        <f t="shared" si="13"/>
        <v>45.298277205527988</v>
      </c>
      <c r="S53" s="303">
        <f t="shared" si="13"/>
        <v>32.172152988128332</v>
      </c>
      <c r="T53" s="303">
        <f t="shared" si="13"/>
        <v>59.486512471396892</v>
      </c>
      <c r="U53" s="303">
        <f t="shared" si="13"/>
        <v>83.319501304539486</v>
      </c>
      <c r="V53" s="156">
        <f t="shared" si="13"/>
        <v>220.27644396959269</v>
      </c>
      <c r="W53" s="302">
        <f t="shared" si="13"/>
        <v>58.508754976344783</v>
      </c>
      <c r="X53" s="303">
        <f t="shared" si="13"/>
        <v>44.357784577068536</v>
      </c>
      <c r="Y53" s="303">
        <f t="shared" si="13"/>
        <v>36.284969304521717</v>
      </c>
      <c r="Z53" s="303">
        <f t="shared" si="13"/>
        <v>68.368446551836513</v>
      </c>
      <c r="AA53" s="156">
        <f t="shared" si="13"/>
        <v>207.51995540977154</v>
      </c>
      <c r="AB53" s="302">
        <f t="shared" si="13"/>
        <v>34.951744419756658</v>
      </c>
      <c r="AC53" s="303">
        <f t="shared" si="13"/>
        <v>66.906788507931779</v>
      </c>
      <c r="AD53" s="303">
        <f t="shared" si="13"/>
        <v>65.043783144645332</v>
      </c>
      <c r="AE53" s="303">
        <f t="shared" si="13"/>
        <v>89.974563215182982</v>
      </c>
      <c r="AF53" s="156">
        <f t="shared" si="13"/>
        <v>256.87687928751672</v>
      </c>
      <c r="AG53" s="303">
        <f t="shared" si="13"/>
        <v>60.085389035397306</v>
      </c>
    </row>
    <row r="54" spans="1:33" s="97" customFormat="1" ht="18" customHeight="1" thickTop="1" x14ac:dyDescent="0.2">
      <c r="A54" s="94">
        <v>48</v>
      </c>
      <c r="B54" s="237" t="s">
        <v>1</v>
      </c>
      <c r="C54" s="238">
        <v>8.8755118399999979</v>
      </c>
      <c r="D54" s="239">
        <v>2.4181847973014126</v>
      </c>
      <c r="E54" s="239">
        <v>7.5403498732226684</v>
      </c>
      <c r="F54" s="239">
        <v>8.8466610346934562</v>
      </c>
      <c r="G54" s="240">
        <v>27.680707545217537</v>
      </c>
      <c r="H54" s="238">
        <v>4.4064868947368971</v>
      </c>
      <c r="I54" s="239">
        <v>8.9684443753320213</v>
      </c>
      <c r="J54" s="239">
        <v>10.11141948089371</v>
      </c>
      <c r="K54" s="239">
        <v>17.063309657397777</v>
      </c>
      <c r="L54" s="240">
        <v>40.54966040836041</v>
      </c>
      <c r="M54" s="238">
        <v>7.825989533085485</v>
      </c>
      <c r="N54" s="239">
        <v>10.132467041021812</v>
      </c>
      <c r="O54" s="239">
        <v>9.6187991982642149</v>
      </c>
      <c r="P54" s="239">
        <v>14.891705288911503</v>
      </c>
      <c r="Q54" s="240">
        <v>42.468961061283011</v>
      </c>
      <c r="R54" s="238">
        <v>8.3481199999999998</v>
      </c>
      <c r="S54" s="239">
        <v>10.875212618172492</v>
      </c>
      <c r="T54" s="239">
        <v>11.116739445970122</v>
      </c>
      <c r="U54" s="239">
        <v>12.911178524211426</v>
      </c>
      <c r="V54" s="240">
        <v>43.25125058835404</v>
      </c>
      <c r="W54" s="238">
        <v>8.4875235500676443</v>
      </c>
      <c r="X54" s="239">
        <v>11.548320008077928</v>
      </c>
      <c r="Y54" s="239">
        <v>11.105042780000003</v>
      </c>
      <c r="Z54" s="239">
        <v>17.848814864135594</v>
      </c>
      <c r="AA54" s="240">
        <v>48.989701202281168</v>
      </c>
      <c r="AB54" s="238">
        <v>11.544497842667617</v>
      </c>
      <c r="AC54" s="239">
        <v>13.015218783057374</v>
      </c>
      <c r="AD54" s="239">
        <v>13.339112569907307</v>
      </c>
      <c r="AE54" s="239">
        <v>21.741563552354982</v>
      </c>
      <c r="AF54" s="240">
        <v>59.640392747987285</v>
      </c>
      <c r="AG54" s="239">
        <v>20.899474591567301</v>
      </c>
    </row>
    <row r="55" spans="1:33" s="97" customFormat="1" ht="18" customHeight="1" x14ac:dyDescent="0.2">
      <c r="A55" s="94">
        <v>49</v>
      </c>
      <c r="B55" s="236" t="s">
        <v>2</v>
      </c>
      <c r="C55" s="186">
        <v>4.9984951963400004</v>
      </c>
      <c r="D55" s="27">
        <v>0.97784822779500469</v>
      </c>
      <c r="E55" s="27">
        <v>3.2869295583255971</v>
      </c>
      <c r="F55" s="27">
        <v>3.6833838019991489</v>
      </c>
      <c r="G55" s="187">
        <v>12.946656784459751</v>
      </c>
      <c r="H55" s="186">
        <v>9.0414607136975071</v>
      </c>
      <c r="I55" s="27">
        <v>8.2914441177948657</v>
      </c>
      <c r="J55" s="27">
        <v>7.8530521262449335</v>
      </c>
      <c r="K55" s="27">
        <v>11.352558238742404</v>
      </c>
      <c r="L55" s="187">
        <v>36.538515196479707</v>
      </c>
      <c r="M55" s="186">
        <v>5.0021689438916628</v>
      </c>
      <c r="N55" s="27">
        <v>5.2958013255256944</v>
      </c>
      <c r="O55" s="27">
        <v>9.5002582169764285</v>
      </c>
      <c r="P55" s="27">
        <v>16.912692149749521</v>
      </c>
      <c r="Q55" s="187">
        <v>36.710920636143307</v>
      </c>
      <c r="R55" s="186">
        <v>13.396140000000003</v>
      </c>
      <c r="S55" s="27">
        <v>9.7009221608468081</v>
      </c>
      <c r="T55" s="27">
        <v>16.730420135109359</v>
      </c>
      <c r="U55" s="27">
        <v>28.816533387788471</v>
      </c>
      <c r="V55" s="187">
        <v>68.644015683744641</v>
      </c>
      <c r="W55" s="186">
        <v>25.244743964597244</v>
      </c>
      <c r="X55" s="27">
        <v>11.950838357821249</v>
      </c>
      <c r="Y55" s="27">
        <v>9.3451310199999966</v>
      </c>
      <c r="Z55" s="27">
        <v>30.726108970000006</v>
      </c>
      <c r="AA55" s="187">
        <v>77.266822312418498</v>
      </c>
      <c r="AB55" s="186">
        <v>10.548257147241536</v>
      </c>
      <c r="AC55" s="27">
        <v>25.91799930673578</v>
      </c>
      <c r="AD55" s="27">
        <v>21.418901176734412</v>
      </c>
      <c r="AE55" s="27">
        <v>29.622418526642353</v>
      </c>
      <c r="AF55" s="187">
        <v>87.50757615735408</v>
      </c>
      <c r="AG55" s="27">
        <v>14.737456871601516</v>
      </c>
    </row>
    <row r="56" spans="1:33" s="97" customFormat="1" ht="18" customHeight="1" x14ac:dyDescent="0.2">
      <c r="A56" s="94">
        <v>50</v>
      </c>
      <c r="B56" s="236" t="s">
        <v>3</v>
      </c>
      <c r="C56" s="186">
        <v>4.8226477800000005</v>
      </c>
      <c r="D56" s="27">
        <v>0.8856106916205938</v>
      </c>
      <c r="E56" s="27">
        <v>3.3115217510353823</v>
      </c>
      <c r="F56" s="27">
        <v>6.2536336141197628</v>
      </c>
      <c r="G56" s="187">
        <v>15.273413836775738</v>
      </c>
      <c r="H56" s="186">
        <v>1.9208341310873009</v>
      </c>
      <c r="I56" s="27">
        <v>4.5756336789162759</v>
      </c>
      <c r="J56" s="27">
        <v>2.5164476013535753</v>
      </c>
      <c r="K56" s="27">
        <v>2.5529820353772514</v>
      </c>
      <c r="L56" s="187">
        <v>11.565897446734404</v>
      </c>
      <c r="M56" s="186">
        <v>2.0442756592862312</v>
      </c>
      <c r="N56" s="27">
        <v>0.74623245454210441</v>
      </c>
      <c r="O56" s="27">
        <v>0.54927310436665233</v>
      </c>
      <c r="P56" s="27">
        <v>1.1488653769106514</v>
      </c>
      <c r="Q56" s="187">
        <v>4.4886465951056387</v>
      </c>
      <c r="R56" s="186">
        <v>4.662510000000001</v>
      </c>
      <c r="S56" s="27">
        <v>2.4730142673351656</v>
      </c>
      <c r="T56" s="27">
        <v>2.5974629864188761</v>
      </c>
      <c r="U56" s="27">
        <v>6.4674478693519779</v>
      </c>
      <c r="V56" s="187">
        <v>16.200435123106022</v>
      </c>
      <c r="W56" s="186">
        <v>4.2138271061762875</v>
      </c>
      <c r="X56" s="27">
        <v>3.3626473614926002</v>
      </c>
      <c r="Y56" s="27">
        <v>2.91829516</v>
      </c>
      <c r="Z56" s="27">
        <v>2.5983299300000002</v>
      </c>
      <c r="AA56" s="187">
        <v>13.093099557668888</v>
      </c>
      <c r="AB56" s="186">
        <v>2.2610913034917801</v>
      </c>
      <c r="AC56" s="27">
        <v>3.9312728599148254</v>
      </c>
      <c r="AD56" s="27">
        <v>3.3168779773761479</v>
      </c>
      <c r="AE56" s="27">
        <v>6.2285567236000023</v>
      </c>
      <c r="AF56" s="187">
        <v>15.737798864382755</v>
      </c>
      <c r="AG56" s="27">
        <v>0.61642559550005571</v>
      </c>
    </row>
    <row r="57" spans="1:33" s="97" customFormat="1" ht="18" customHeight="1" x14ac:dyDescent="0.2">
      <c r="A57" s="94">
        <v>51</v>
      </c>
      <c r="B57" s="236" t="s">
        <v>4</v>
      </c>
      <c r="C57" s="186">
        <v>4.7465695079831205</v>
      </c>
      <c r="D57" s="27">
        <v>6.5240189244985425</v>
      </c>
      <c r="E57" s="27">
        <v>5.4592862436588181</v>
      </c>
      <c r="F57" s="27">
        <v>7.9098865719002367</v>
      </c>
      <c r="G57" s="187">
        <v>24.63976124804072</v>
      </c>
      <c r="H57" s="186">
        <v>6.8050578788437477</v>
      </c>
      <c r="I57" s="27">
        <v>9.8791930345094254</v>
      </c>
      <c r="J57" s="27">
        <v>10.813394271948754</v>
      </c>
      <c r="K57" s="27">
        <v>14.45854646039925</v>
      </c>
      <c r="L57" s="187">
        <v>41.956191645701175</v>
      </c>
      <c r="M57" s="186">
        <v>8.8793075134711934</v>
      </c>
      <c r="N57" s="27">
        <v>9.2188523907556963</v>
      </c>
      <c r="O57" s="27">
        <v>10.213652010148206</v>
      </c>
      <c r="P57" s="27">
        <v>13.61006081466876</v>
      </c>
      <c r="Q57" s="187">
        <v>41.921872729043855</v>
      </c>
      <c r="R57" s="186">
        <v>6.2283609230235983</v>
      </c>
      <c r="S57" s="27">
        <v>8.8961674862891726</v>
      </c>
      <c r="T57" s="27">
        <v>8.0461742164620755</v>
      </c>
      <c r="U57" s="27">
        <v>5.9209484194436133</v>
      </c>
      <c r="V57" s="187">
        <v>29.091651045218455</v>
      </c>
      <c r="W57" s="186">
        <v>5.9342691696529579</v>
      </c>
      <c r="X57" s="27">
        <v>7.4033450169670241</v>
      </c>
      <c r="Y57" s="27">
        <v>4.9629001654269471</v>
      </c>
      <c r="Z57" s="27">
        <v>7.1380671102801063</v>
      </c>
      <c r="AA57" s="187">
        <v>25.438581462327036</v>
      </c>
      <c r="AB57" s="186">
        <v>5.3705687703966518</v>
      </c>
      <c r="AC57" s="27">
        <v>6.7388170718801002</v>
      </c>
      <c r="AD57" s="27">
        <v>5.8980647379820788</v>
      </c>
      <c r="AE57" s="27">
        <v>7.0268066792481969</v>
      </c>
      <c r="AF57" s="187">
        <v>25.034257259507026</v>
      </c>
      <c r="AG57" s="27">
        <v>6.6603133055459729</v>
      </c>
    </row>
    <row r="58" spans="1:33" s="97" customFormat="1" ht="18" customHeight="1" x14ac:dyDescent="0.2">
      <c r="A58" s="94">
        <v>52</v>
      </c>
      <c r="B58" s="17" t="s">
        <v>339</v>
      </c>
      <c r="C58" s="186" t="s">
        <v>242</v>
      </c>
      <c r="D58" s="27" t="s">
        <v>242</v>
      </c>
      <c r="E58" s="27" t="s">
        <v>242</v>
      </c>
      <c r="F58" s="27" t="s">
        <v>242</v>
      </c>
      <c r="G58" s="187">
        <v>0</v>
      </c>
      <c r="H58" s="186" t="s">
        <v>242</v>
      </c>
      <c r="I58" s="27" t="s">
        <v>242</v>
      </c>
      <c r="J58" s="27" t="s">
        <v>242</v>
      </c>
      <c r="K58" s="27" t="s">
        <v>242</v>
      </c>
      <c r="L58" s="187">
        <v>0</v>
      </c>
      <c r="M58" s="186" t="s">
        <v>242</v>
      </c>
      <c r="N58" s="27" t="s">
        <v>242</v>
      </c>
      <c r="O58" s="27" t="s">
        <v>242</v>
      </c>
      <c r="P58" s="27" t="s">
        <v>242</v>
      </c>
      <c r="Q58" s="187">
        <v>0</v>
      </c>
      <c r="R58" s="186">
        <v>12.415206442506964</v>
      </c>
      <c r="S58" s="27">
        <v>-0.90815877231775499</v>
      </c>
      <c r="T58" s="27">
        <v>20.186957389707889</v>
      </c>
      <c r="U58" s="27">
        <v>28.422681575997679</v>
      </c>
      <c r="V58" s="187">
        <v>60.11668663589478</v>
      </c>
      <c r="W58" s="186">
        <v>14.610329290976667</v>
      </c>
      <c r="X58" s="27">
        <v>10.03082363772366</v>
      </c>
      <c r="Y58" s="27">
        <v>7.953600179094761</v>
      </c>
      <c r="Z58" s="27">
        <v>10.057125677420817</v>
      </c>
      <c r="AA58" s="187">
        <v>42.651878785215914</v>
      </c>
      <c r="AB58" s="186">
        <v>5.2273293559590748</v>
      </c>
      <c r="AC58" s="27">
        <v>17.303480486343712</v>
      </c>
      <c r="AD58" s="27">
        <v>21.070826682645393</v>
      </c>
      <c r="AE58" s="27">
        <v>25.355217733337444</v>
      </c>
      <c r="AF58" s="187">
        <v>68.956854258285617</v>
      </c>
      <c r="AG58" s="27">
        <v>17.17171867118245</v>
      </c>
    </row>
    <row r="59" spans="1:33" s="97" customFormat="1" ht="18" customHeight="1" thickBot="1" x14ac:dyDescent="0.25">
      <c r="A59" s="94">
        <v>53</v>
      </c>
      <c r="B59" s="236" t="s">
        <v>5</v>
      </c>
      <c r="C59" s="186">
        <v>2.6914221659731927</v>
      </c>
      <c r="D59" s="27">
        <v>1.637758175966775</v>
      </c>
      <c r="E59" s="27">
        <v>1.5187332186498725</v>
      </c>
      <c r="F59" s="27">
        <v>1.53878030719077</v>
      </c>
      <c r="G59" s="187">
        <v>7.3866938677806102</v>
      </c>
      <c r="H59" s="186">
        <v>0.6409389783374243</v>
      </c>
      <c r="I59" s="27">
        <v>1.8928634085893798</v>
      </c>
      <c r="J59" s="27">
        <v>1.9380109215413652</v>
      </c>
      <c r="K59" s="27">
        <v>3.1032878113495084</v>
      </c>
      <c r="L59" s="187">
        <v>7.5751011198176776</v>
      </c>
      <c r="M59" s="186">
        <v>1.33139456163507</v>
      </c>
      <c r="N59" s="27">
        <v>2.4134693980732917</v>
      </c>
      <c r="O59" s="27">
        <v>0.96472980065672842</v>
      </c>
      <c r="P59" s="27">
        <v>2.0843601132680538</v>
      </c>
      <c r="Q59" s="187">
        <v>6.7939538736331437</v>
      </c>
      <c r="R59" s="186">
        <v>0.24793983999743205</v>
      </c>
      <c r="S59" s="27">
        <v>1.1349952278024378</v>
      </c>
      <c r="T59" s="27">
        <v>0.80875829772856722</v>
      </c>
      <c r="U59" s="27">
        <v>0.78071152774632691</v>
      </c>
      <c r="V59" s="187">
        <v>2.9724048932747635</v>
      </c>
      <c r="W59" s="186">
        <v>1.8061894873973069E-2</v>
      </c>
      <c r="X59" s="27">
        <v>6.1810194986072417E-2</v>
      </c>
      <c r="Y59" s="27">
        <v>0</v>
      </c>
      <c r="Z59" s="27">
        <v>0</v>
      </c>
      <c r="AA59" s="187">
        <v>7.9872089860045486E-2</v>
      </c>
      <c r="AB59" s="186">
        <v>0</v>
      </c>
      <c r="AC59" s="27">
        <v>0</v>
      </c>
      <c r="AD59" s="27">
        <v>0</v>
      </c>
      <c r="AE59" s="27">
        <v>0</v>
      </c>
      <c r="AF59" s="187">
        <v>0</v>
      </c>
      <c r="AG59" s="27">
        <v>0</v>
      </c>
    </row>
    <row r="60" spans="1:33" s="97" customFormat="1" ht="18" customHeight="1" thickTop="1" thickBot="1" x14ac:dyDescent="0.25">
      <c r="A60" s="94">
        <v>54</v>
      </c>
      <c r="B60" s="301" t="s">
        <v>17</v>
      </c>
      <c r="C60" s="302">
        <v>32.135010467941591</v>
      </c>
      <c r="D60" s="303">
        <v>49.843565514453559</v>
      </c>
      <c r="E60" s="303">
        <v>51.920330506998667</v>
      </c>
      <c r="F60" s="303">
        <v>62.544315438070392</v>
      </c>
      <c r="G60" s="156">
        <v>196.44322192746421</v>
      </c>
      <c r="H60" s="302">
        <v>39.949504115768299</v>
      </c>
      <c r="I60" s="303">
        <v>58.887364418273954</v>
      </c>
      <c r="J60" s="303">
        <v>79.578869318701692</v>
      </c>
      <c r="K60" s="303">
        <v>80.11577222094526</v>
      </c>
      <c r="L60" s="156">
        <v>258.53151007368922</v>
      </c>
      <c r="M60" s="302">
        <v>26.812078617678512</v>
      </c>
      <c r="N60" s="303">
        <v>26.626081141221785</v>
      </c>
      <c r="O60" s="303">
        <v>15.234787132140337</v>
      </c>
      <c r="P60" s="303">
        <v>9.862727408006899</v>
      </c>
      <c r="Q60" s="156">
        <v>78.535674299047542</v>
      </c>
      <c r="R60" s="302">
        <v>0.104373996367064</v>
      </c>
      <c r="S60" s="303">
        <v>-1.7316386296679733</v>
      </c>
      <c r="T60" s="303">
        <v>3.6202963720881627</v>
      </c>
      <c r="U60" s="303">
        <v>0.80683518390924158</v>
      </c>
      <c r="V60" s="156">
        <v>2.799866922696495</v>
      </c>
      <c r="W60" s="302">
        <v>0.68035451726477403</v>
      </c>
      <c r="X60" s="303">
        <v>0.79157395955787291</v>
      </c>
      <c r="Y60" s="303">
        <v>0.29753444991913408</v>
      </c>
      <c r="Z60" s="303">
        <v>0.42121180673094294</v>
      </c>
      <c r="AA60" s="156">
        <v>2.1906747334727239</v>
      </c>
      <c r="AB60" s="302">
        <v>0.14993754260388853</v>
      </c>
      <c r="AC60" s="303">
        <v>0.3287625010569537</v>
      </c>
      <c r="AD60" s="303">
        <v>0.21060290498454409</v>
      </c>
      <c r="AE60" s="303">
        <v>0.3655331976090837</v>
      </c>
      <c r="AF60" s="156">
        <v>1.05483614625447</v>
      </c>
      <c r="AG60" s="303">
        <v>6.578851502393987E-2</v>
      </c>
    </row>
    <row r="61" spans="1:33" ht="15" thickTop="1" x14ac:dyDescent="0.25">
      <c r="A61" s="94">
        <v>55</v>
      </c>
      <c r="W61" s="308"/>
      <c r="X61" s="308"/>
      <c r="Y61" s="308"/>
      <c r="Z61" s="308"/>
      <c r="AA61" s="308"/>
      <c r="AB61" s="308"/>
      <c r="AC61" s="308"/>
      <c r="AD61" s="308"/>
      <c r="AE61" s="308"/>
      <c r="AF61" s="308"/>
      <c r="AG61" s="308"/>
    </row>
    <row r="62" spans="1:33" s="99" customFormat="1" ht="21.95" customHeight="1" x14ac:dyDescent="0.15">
      <c r="A62" s="94">
        <v>56</v>
      </c>
      <c r="B62" s="234" t="s">
        <v>272</v>
      </c>
      <c r="C62" s="235" t="str">
        <f t="shared" ref="C62:AG62" si="14">C$5</f>
        <v>1Q20</v>
      </c>
      <c r="D62" s="235" t="str">
        <f t="shared" si="14"/>
        <v>2Q20</v>
      </c>
      <c r="E62" s="235" t="str">
        <f t="shared" si="14"/>
        <v>3Q20</v>
      </c>
      <c r="F62" s="235" t="str">
        <f t="shared" si="14"/>
        <v>4Q20</v>
      </c>
      <c r="G62" s="235">
        <f>G$5</f>
        <v>2020</v>
      </c>
      <c r="H62" s="235" t="str">
        <f t="shared" si="14"/>
        <v>1Q21</v>
      </c>
      <c r="I62" s="235" t="str">
        <f t="shared" si="14"/>
        <v>2Q21</v>
      </c>
      <c r="J62" s="235" t="str">
        <f t="shared" si="14"/>
        <v>3Q21</v>
      </c>
      <c r="K62" s="235" t="str">
        <f t="shared" si="14"/>
        <v>4Q21</v>
      </c>
      <c r="L62" s="235">
        <f>L$5</f>
        <v>2021</v>
      </c>
      <c r="M62" s="235" t="str">
        <f t="shared" si="14"/>
        <v>1Q22</v>
      </c>
      <c r="N62" s="235" t="str">
        <f t="shared" si="14"/>
        <v>2Q22</v>
      </c>
      <c r="O62" s="235" t="str">
        <f t="shared" si="14"/>
        <v>3Q22</v>
      </c>
      <c r="P62" s="235" t="str">
        <f t="shared" si="14"/>
        <v>4Q22</v>
      </c>
      <c r="Q62" s="235">
        <f t="shared" si="14"/>
        <v>2022</v>
      </c>
      <c r="R62" s="235" t="str">
        <f t="shared" si="14"/>
        <v>1Q23</v>
      </c>
      <c r="S62" s="235" t="str">
        <f t="shared" si="14"/>
        <v>2Q23</v>
      </c>
      <c r="T62" s="235" t="str">
        <f t="shared" si="14"/>
        <v>3Q23</v>
      </c>
      <c r="U62" s="235" t="str">
        <f t="shared" si="14"/>
        <v>4Q23</v>
      </c>
      <c r="V62" s="235">
        <f t="shared" si="14"/>
        <v>2023</v>
      </c>
      <c r="W62" s="235" t="str">
        <f t="shared" si="14"/>
        <v>1Q24</v>
      </c>
      <c r="X62" s="235" t="str">
        <f t="shared" si="14"/>
        <v>2Q24</v>
      </c>
      <c r="Y62" s="235" t="str">
        <f t="shared" si="14"/>
        <v>3Q24</v>
      </c>
      <c r="Z62" s="235" t="str">
        <f t="shared" si="14"/>
        <v>4Q24</v>
      </c>
      <c r="AA62" s="235">
        <f t="shared" si="14"/>
        <v>2024</v>
      </c>
      <c r="AB62" s="235" t="str">
        <f t="shared" si="14"/>
        <v>1Q25</v>
      </c>
      <c r="AC62" s="235" t="str">
        <f t="shared" si="14"/>
        <v>2Q25</v>
      </c>
      <c r="AD62" s="235" t="str">
        <f t="shared" si="14"/>
        <v>3Q25</v>
      </c>
      <c r="AE62" s="235" t="str">
        <f t="shared" si="14"/>
        <v>4Q25</v>
      </c>
      <c r="AF62" s="235">
        <f t="shared" si="14"/>
        <v>2025</v>
      </c>
      <c r="AG62" s="235" t="str">
        <f t="shared" si="14"/>
        <v>1Q26</v>
      </c>
    </row>
    <row r="63" spans="1:33" s="14" customFormat="1" ht="18" customHeight="1" x14ac:dyDescent="0.25">
      <c r="A63" s="94">
        <v>57</v>
      </c>
      <c r="B63" s="37" t="s">
        <v>19</v>
      </c>
      <c r="C63" s="38">
        <v>2.323745014104512</v>
      </c>
      <c r="D63" s="39">
        <v>1.7961387958281021</v>
      </c>
      <c r="E63" s="39">
        <v>1.7106357946952915</v>
      </c>
      <c r="F63" s="39">
        <v>0.75451200640178639</v>
      </c>
      <c r="G63" s="150">
        <v>6.5850316110296925</v>
      </c>
      <c r="H63" s="38">
        <v>0.35331978439197287</v>
      </c>
      <c r="I63" s="39">
        <v>0.91845540065754705</v>
      </c>
      <c r="J63" s="39">
        <v>1.7662311467171055</v>
      </c>
      <c r="K63" s="39">
        <v>4.1352489764715763</v>
      </c>
      <c r="L63" s="150">
        <v>7.1732553082382022</v>
      </c>
      <c r="M63" s="38">
        <v>1.5798604636330249</v>
      </c>
      <c r="N63" s="39">
        <v>1.882388816795491</v>
      </c>
      <c r="O63" s="39">
        <v>1.3885851858251981</v>
      </c>
      <c r="P63" s="39">
        <v>1.6501934013908515</v>
      </c>
      <c r="Q63" s="150">
        <v>6.5010278676445648</v>
      </c>
      <c r="R63" s="38">
        <v>0.21666268086229618</v>
      </c>
      <c r="S63" s="39">
        <v>0.51543841512809163</v>
      </c>
      <c r="T63" s="39">
        <v>0.60856183796727914</v>
      </c>
      <c r="U63" s="39">
        <v>0.87239815605034088</v>
      </c>
      <c r="V63" s="150">
        <v>2.2130610900080079</v>
      </c>
      <c r="W63" s="38">
        <v>0.15443464199188423</v>
      </c>
      <c r="X63" s="39">
        <v>0.25463001767622917</v>
      </c>
      <c r="Y63" s="39">
        <v>0.39796760955427996</v>
      </c>
      <c r="Z63" s="39">
        <v>1.0055397803177768</v>
      </c>
      <c r="AA63" s="150">
        <v>1.81257204954017</v>
      </c>
      <c r="AB63" s="38">
        <v>4.6805121599051105E-2</v>
      </c>
      <c r="AC63" s="39">
        <v>0.11635245167621655</v>
      </c>
      <c r="AD63" s="39">
        <v>0.31025732812924783</v>
      </c>
      <c r="AE63" s="39">
        <v>0.20103583989608317</v>
      </c>
      <c r="AF63" s="150">
        <v>0.67445074130059868</v>
      </c>
      <c r="AG63" s="39">
        <v>6.7075292397136242E-3</v>
      </c>
    </row>
    <row r="64" spans="1:33" s="14" customFormat="1" ht="18" customHeight="1" x14ac:dyDescent="0.25">
      <c r="A64" s="94">
        <v>58</v>
      </c>
      <c r="B64" s="37" t="s">
        <v>20</v>
      </c>
      <c r="C64" s="38">
        <f>SUM(C65:C67)</f>
        <v>4.8058751967086586</v>
      </c>
      <c r="D64" s="39">
        <f t="shared" ref="D64:AG64" si="15">SUM(D65:D67)</f>
        <v>6.0075096216179462</v>
      </c>
      <c r="E64" s="39">
        <f t="shared" si="15"/>
        <v>9.6469418771980919</v>
      </c>
      <c r="F64" s="39">
        <f t="shared" si="15"/>
        <v>12.062656224787295</v>
      </c>
      <c r="G64" s="152">
        <f t="shared" si="15"/>
        <v>32.522982920311989</v>
      </c>
      <c r="H64" s="38">
        <f t="shared" si="15"/>
        <v>7.1561522226431462</v>
      </c>
      <c r="I64" s="39">
        <f t="shared" si="15"/>
        <v>14.930518943570295</v>
      </c>
      <c r="J64" s="39">
        <f t="shared" si="15"/>
        <v>16.96169183797624</v>
      </c>
      <c r="K64" s="39">
        <f t="shared" si="15"/>
        <v>20.199280695276016</v>
      </c>
      <c r="L64" s="152">
        <f t="shared" si="15"/>
        <v>59.247643699465691</v>
      </c>
      <c r="M64" s="38">
        <f t="shared" si="15"/>
        <v>9.7489532610977498</v>
      </c>
      <c r="N64" s="39">
        <f t="shared" si="15"/>
        <v>23.785940065175673</v>
      </c>
      <c r="O64" s="39">
        <f t="shared" si="15"/>
        <v>18.258984572558248</v>
      </c>
      <c r="P64" s="39">
        <f t="shared" si="15"/>
        <v>16.683296593887722</v>
      </c>
      <c r="Q64" s="152">
        <f t="shared" si="15"/>
        <v>68.477174492719399</v>
      </c>
      <c r="R64" s="38">
        <f t="shared" si="15"/>
        <v>7.911764676035963</v>
      </c>
      <c r="S64" s="39">
        <f t="shared" si="15"/>
        <v>10.905961343142764</v>
      </c>
      <c r="T64" s="39">
        <f t="shared" si="15"/>
        <v>14.209578297203194</v>
      </c>
      <c r="U64" s="39">
        <f t="shared" si="15"/>
        <v>25.479104449555681</v>
      </c>
      <c r="V64" s="152">
        <f t="shared" si="15"/>
        <v>58.5064087659376</v>
      </c>
      <c r="W64" s="38">
        <f t="shared" si="15"/>
        <v>14.165951012834716</v>
      </c>
      <c r="X64" s="39">
        <f t="shared" si="15"/>
        <v>16.483715490959437</v>
      </c>
      <c r="Y64" s="39">
        <f t="shared" si="15"/>
        <v>15.187803118846716</v>
      </c>
      <c r="Z64" s="39">
        <f t="shared" si="15"/>
        <v>18.174077668929741</v>
      </c>
      <c r="AA64" s="152">
        <f t="shared" si="15"/>
        <v>64.011547291570622</v>
      </c>
      <c r="AB64" s="38">
        <f t="shared" si="15"/>
        <v>10.655332543961032</v>
      </c>
      <c r="AC64" s="39">
        <f t="shared" si="15"/>
        <v>13.807622386249349</v>
      </c>
      <c r="AD64" s="39">
        <f t="shared" si="15"/>
        <v>16.758655985892567</v>
      </c>
      <c r="AE64" s="39">
        <f t="shared" si="15"/>
        <v>25.412092064940335</v>
      </c>
      <c r="AF64" s="152">
        <f t="shared" si="15"/>
        <v>66.633702981043285</v>
      </c>
      <c r="AG64" s="39">
        <f t="shared" si="15"/>
        <v>10.494932676683039</v>
      </c>
    </row>
    <row r="65" spans="1:33" s="97" customFormat="1" ht="18" customHeight="1" x14ac:dyDescent="0.2">
      <c r="A65" s="94">
        <v>59</v>
      </c>
      <c r="B65" s="236" t="s">
        <v>196</v>
      </c>
      <c r="C65" s="186">
        <v>2.1105371200000005</v>
      </c>
      <c r="D65" s="27">
        <v>1.5118886401726099</v>
      </c>
      <c r="E65" s="27">
        <v>3.6300112620822764</v>
      </c>
      <c r="F65" s="27">
        <v>6.4054864102953673</v>
      </c>
      <c r="G65" s="187">
        <v>13.657923432550254</v>
      </c>
      <c r="H65" s="186">
        <v>5.2573522041949436</v>
      </c>
      <c r="I65" s="27">
        <v>9.806032165285993</v>
      </c>
      <c r="J65" s="27">
        <v>8.2637247017517783</v>
      </c>
      <c r="K65" s="27">
        <v>12.126233706504948</v>
      </c>
      <c r="L65" s="187">
        <v>35.45334277773766</v>
      </c>
      <c r="M65" s="186">
        <v>5.1528205275857433</v>
      </c>
      <c r="N65" s="27">
        <v>13.097835623142267</v>
      </c>
      <c r="O65" s="27">
        <v>10.038928817738086</v>
      </c>
      <c r="P65" s="27">
        <v>10.201923191427712</v>
      </c>
      <c r="Q65" s="187">
        <v>38.491508159893804</v>
      </c>
      <c r="R65" s="186">
        <v>3.9718299999999997</v>
      </c>
      <c r="S65" s="27">
        <v>3.2243274315405515</v>
      </c>
      <c r="T65" s="27">
        <v>6.1875120632381151</v>
      </c>
      <c r="U65" s="27">
        <v>16.380523011786998</v>
      </c>
      <c r="V65" s="187">
        <v>29.764192506565664</v>
      </c>
      <c r="W65" s="186">
        <v>11.44027988676299</v>
      </c>
      <c r="X65" s="27">
        <v>11.086453140983723</v>
      </c>
      <c r="Y65" s="27">
        <v>8.3764735499999983</v>
      </c>
      <c r="Z65" s="27">
        <v>10.961645810000004</v>
      </c>
      <c r="AA65" s="187">
        <v>41.864852387746723</v>
      </c>
      <c r="AB65" s="186">
        <v>6.8755284839149136</v>
      </c>
      <c r="AC65" s="27">
        <v>10.396160778200288</v>
      </c>
      <c r="AD65" s="27">
        <v>9.6731325906800372</v>
      </c>
      <c r="AE65" s="27">
        <v>16.54964466260645</v>
      </c>
      <c r="AF65" s="187">
        <v>43.49446651540169</v>
      </c>
      <c r="AG65" s="27">
        <v>5.694038121493846</v>
      </c>
    </row>
    <row r="66" spans="1:33" s="97" customFormat="1" ht="18" customHeight="1" x14ac:dyDescent="0.2">
      <c r="A66" s="94">
        <v>60</v>
      </c>
      <c r="B66" s="236" t="s">
        <v>14</v>
      </c>
      <c r="C66" s="186">
        <v>1.7664698196177469</v>
      </c>
      <c r="D66" s="27">
        <v>3.7745728969796097</v>
      </c>
      <c r="E66" s="27">
        <v>4.0404360496249616</v>
      </c>
      <c r="F66" s="27">
        <v>3.7386130741777452</v>
      </c>
      <c r="G66" s="187">
        <v>13.320091840400064</v>
      </c>
      <c r="H66" s="186">
        <v>0.97989807482550062</v>
      </c>
      <c r="I66" s="27">
        <v>2.3189438870410868</v>
      </c>
      <c r="J66" s="27">
        <v>3.2387243967543311</v>
      </c>
      <c r="K66" s="27">
        <v>3.707705524402491</v>
      </c>
      <c r="L66" s="187">
        <v>10.24527188302341</v>
      </c>
      <c r="M66" s="186">
        <v>2.5652811610120998</v>
      </c>
      <c r="N66" s="27">
        <v>5.5242488025496925</v>
      </c>
      <c r="O66" s="27">
        <v>2.7983383237491481</v>
      </c>
      <c r="P66" s="27">
        <v>2.7742216297009614</v>
      </c>
      <c r="Q66" s="187">
        <v>13.662089917011901</v>
      </c>
      <c r="R66" s="186">
        <v>2.4086565140366289</v>
      </c>
      <c r="S66" s="27">
        <v>5.2027551258510396</v>
      </c>
      <c r="T66" s="27">
        <v>3.4729643589957071</v>
      </c>
      <c r="U66" s="27">
        <v>5.040264493054563</v>
      </c>
      <c r="V66" s="187">
        <v>16.124640491937939</v>
      </c>
      <c r="W66" s="186">
        <v>2.1367931270694083</v>
      </c>
      <c r="X66" s="27">
        <v>3.6945491211135546</v>
      </c>
      <c r="Y66" s="27">
        <v>2.4137665045559453</v>
      </c>
      <c r="Z66" s="27">
        <v>2.9489422028534786</v>
      </c>
      <c r="AA66" s="187">
        <v>11.194050955592386</v>
      </c>
      <c r="AB66" s="186">
        <v>1.3714588679480295</v>
      </c>
      <c r="AC66" s="27">
        <v>1.8005107256805182</v>
      </c>
      <c r="AD66" s="27">
        <v>2.2815225446035279</v>
      </c>
      <c r="AE66" s="27">
        <v>2.0096151286231234</v>
      </c>
      <c r="AF66" s="187">
        <v>7.4631072668551983</v>
      </c>
      <c r="AG66" s="27">
        <v>1.4393380682366552</v>
      </c>
    </row>
    <row r="67" spans="1:33" s="97" customFormat="1" ht="18" customHeight="1" x14ac:dyDescent="0.2">
      <c r="A67" s="94">
        <v>61</v>
      </c>
      <c r="B67" s="236" t="s">
        <v>15</v>
      </c>
      <c r="C67" s="186">
        <v>0.92886825709091136</v>
      </c>
      <c r="D67" s="27">
        <v>0.72104808446572655</v>
      </c>
      <c r="E67" s="27">
        <v>1.9764945654908548</v>
      </c>
      <c r="F67" s="27">
        <v>1.9185567403141826</v>
      </c>
      <c r="G67" s="187">
        <v>5.5449676473616751</v>
      </c>
      <c r="H67" s="186">
        <v>0.91890194362270161</v>
      </c>
      <c r="I67" s="27">
        <v>2.8055428912432148</v>
      </c>
      <c r="J67" s="27">
        <v>5.4592427394701319</v>
      </c>
      <c r="K67" s="27">
        <v>4.3653414643685755</v>
      </c>
      <c r="L67" s="187">
        <v>13.549029038704624</v>
      </c>
      <c r="M67" s="186">
        <v>2.0308515724999081</v>
      </c>
      <c r="N67" s="27">
        <v>5.1638556394837156</v>
      </c>
      <c r="O67" s="27">
        <v>5.4217174310710163</v>
      </c>
      <c r="P67" s="27">
        <v>3.7071517727590466</v>
      </c>
      <c r="Q67" s="187">
        <v>16.323576415813687</v>
      </c>
      <c r="R67" s="186">
        <v>1.5312781619993343</v>
      </c>
      <c r="S67" s="27">
        <v>2.4788787857511729</v>
      </c>
      <c r="T67" s="27">
        <v>4.549101874969371</v>
      </c>
      <c r="U67" s="27">
        <v>4.0583169447141181</v>
      </c>
      <c r="V67" s="187">
        <v>12.617575767433998</v>
      </c>
      <c r="W67" s="186">
        <v>0.58887799900231719</v>
      </c>
      <c r="X67" s="27">
        <v>1.7027132288621598</v>
      </c>
      <c r="Y67" s="27">
        <v>4.3975630642907708</v>
      </c>
      <c r="Z67" s="27">
        <v>4.2634896560762572</v>
      </c>
      <c r="AA67" s="187">
        <v>10.952643948231504</v>
      </c>
      <c r="AB67" s="186">
        <v>2.4083451920980892</v>
      </c>
      <c r="AC67" s="27">
        <v>1.6109508823685432</v>
      </c>
      <c r="AD67" s="27">
        <v>4.8040008506090004</v>
      </c>
      <c r="AE67" s="27">
        <v>6.852832273710761</v>
      </c>
      <c r="AF67" s="187">
        <v>15.676129198786395</v>
      </c>
      <c r="AG67" s="27">
        <v>3.3615564869525367</v>
      </c>
    </row>
    <row r="68" spans="1:33" s="14" customFormat="1" ht="18" customHeight="1" x14ac:dyDescent="0.25">
      <c r="A68" s="94">
        <v>62</v>
      </c>
      <c r="B68" s="37" t="s">
        <v>271</v>
      </c>
      <c r="C68" s="38">
        <v>0</v>
      </c>
      <c r="D68" s="39">
        <v>0</v>
      </c>
      <c r="E68" s="39">
        <v>0</v>
      </c>
      <c r="F68" s="39">
        <v>0</v>
      </c>
      <c r="G68" s="152">
        <v>0</v>
      </c>
      <c r="H68" s="38">
        <v>0</v>
      </c>
      <c r="I68" s="39">
        <v>0</v>
      </c>
      <c r="J68" s="39">
        <v>0</v>
      </c>
      <c r="K68" s="39">
        <v>0</v>
      </c>
      <c r="L68" s="152">
        <v>0</v>
      </c>
      <c r="M68" s="38">
        <v>0</v>
      </c>
      <c r="N68" s="39">
        <v>0</v>
      </c>
      <c r="O68" s="39">
        <v>0</v>
      </c>
      <c r="P68" s="39">
        <v>0</v>
      </c>
      <c r="Q68" s="152">
        <v>0</v>
      </c>
      <c r="R68" s="38">
        <v>0</v>
      </c>
      <c r="S68" s="39">
        <v>0</v>
      </c>
      <c r="T68" s="39">
        <v>0</v>
      </c>
      <c r="U68" s="39">
        <v>0</v>
      </c>
      <c r="V68" s="152">
        <v>0</v>
      </c>
      <c r="W68" s="38">
        <v>0.68690858980097724</v>
      </c>
      <c r="X68" s="39">
        <v>1.196624412313789</v>
      </c>
      <c r="Y68" s="39">
        <v>0.84854707907563098</v>
      </c>
      <c r="Z68" s="39">
        <v>0.76237092740898438</v>
      </c>
      <c r="AA68" s="152">
        <v>3.4944510085993818</v>
      </c>
      <c r="AB68" s="38">
        <v>3.1745333829822817</v>
      </c>
      <c r="AC68" s="39">
        <v>3.3352233184364137</v>
      </c>
      <c r="AD68" s="39">
        <v>5.8688238121979737</v>
      </c>
      <c r="AE68" s="39">
        <v>2.6862808916848011</v>
      </c>
      <c r="AF68" s="152">
        <v>15.064861405301469</v>
      </c>
      <c r="AG68" s="39">
        <v>1.2068109602298798</v>
      </c>
    </row>
    <row r="69" spans="1:33" s="14" customFormat="1" ht="18" customHeight="1" x14ac:dyDescent="0.25">
      <c r="A69" s="94">
        <v>63</v>
      </c>
      <c r="B69" s="37" t="s">
        <v>258</v>
      </c>
      <c r="C69" s="38">
        <v>2.4051864813223074</v>
      </c>
      <c r="D69" s="39">
        <v>0.67343583075556257</v>
      </c>
      <c r="E69" s="39">
        <v>0.42812511687322785</v>
      </c>
      <c r="F69" s="39">
        <v>1.0618541271636694</v>
      </c>
      <c r="G69" s="152">
        <v>4.5686015561147668</v>
      </c>
      <c r="H69" s="38">
        <v>0.8334579954300656</v>
      </c>
      <c r="I69" s="39">
        <v>1.0615444015098903</v>
      </c>
      <c r="J69" s="39">
        <v>4.7133191538281265</v>
      </c>
      <c r="K69" s="39">
        <v>6.0985463830186157</v>
      </c>
      <c r="L69" s="152">
        <v>12.706867933786697</v>
      </c>
      <c r="M69" s="38">
        <v>3.8615646750122181</v>
      </c>
      <c r="N69" s="39">
        <v>7.4051256110795718</v>
      </c>
      <c r="O69" s="39">
        <v>10.956087722992018</v>
      </c>
      <c r="P69" s="39">
        <v>12.142620738651457</v>
      </c>
      <c r="Q69" s="152">
        <v>34.36539874773527</v>
      </c>
      <c r="R69" s="38">
        <v>2.4748811625714011</v>
      </c>
      <c r="S69" s="39">
        <v>2.9259375845125297</v>
      </c>
      <c r="T69" s="39">
        <v>1.7465854390508782</v>
      </c>
      <c r="U69" s="39">
        <v>2.8927001294273906</v>
      </c>
      <c r="V69" s="152">
        <v>10.0401043155622</v>
      </c>
      <c r="W69" s="38">
        <v>1.1232258738840264</v>
      </c>
      <c r="X69" s="39">
        <v>1.5224916897712266</v>
      </c>
      <c r="Y69" s="39">
        <v>1.5994803802234436</v>
      </c>
      <c r="Z69" s="39">
        <v>2.022452958496793</v>
      </c>
      <c r="AA69" s="152">
        <v>6.2676509023754896</v>
      </c>
      <c r="AB69" s="38">
        <v>2.756953633052865</v>
      </c>
      <c r="AC69" s="39">
        <v>1.4866382193359249</v>
      </c>
      <c r="AD69" s="39">
        <v>3.0299737706563645</v>
      </c>
      <c r="AE69" s="39">
        <v>3.4714566154959656</v>
      </c>
      <c r="AF69" s="152">
        <v>10.74502223854112</v>
      </c>
      <c r="AG69" s="39">
        <v>1.3979124493219999</v>
      </c>
    </row>
    <row r="70" spans="1:33" s="14" customFormat="1" ht="18" customHeight="1" thickBot="1" x14ac:dyDescent="0.3">
      <c r="A70" s="94">
        <v>64</v>
      </c>
      <c r="B70" s="37" t="s">
        <v>16</v>
      </c>
      <c r="C70" s="38">
        <v>-2.1594452201835732E-2</v>
      </c>
      <c r="D70" s="39">
        <v>-0.2265195174333916</v>
      </c>
      <c r="E70" s="39">
        <v>5.9471777544039233</v>
      </c>
      <c r="F70" s="39">
        <v>-5.9088965503142639</v>
      </c>
      <c r="G70" s="152">
        <v>-0.20983276554556785</v>
      </c>
      <c r="H70" s="38">
        <v>-3.6305514619997703E-2</v>
      </c>
      <c r="I70" s="39">
        <v>-0.78539780763994171</v>
      </c>
      <c r="J70" s="39">
        <v>-0.53368543277225855</v>
      </c>
      <c r="K70" s="39">
        <v>-1.7247180866279832</v>
      </c>
      <c r="L70" s="152">
        <v>-3.0801068416601813</v>
      </c>
      <c r="M70" s="38">
        <v>0.16520651361953143</v>
      </c>
      <c r="N70" s="39">
        <v>0.10571602337602369</v>
      </c>
      <c r="O70" s="39">
        <v>6.8580733363746232E-2</v>
      </c>
      <c r="P70" s="39">
        <v>0.20211381874440509</v>
      </c>
      <c r="Q70" s="152">
        <v>0.54161708910370643</v>
      </c>
      <c r="R70" s="38">
        <v>6.8597264053270976E-2</v>
      </c>
      <c r="S70" s="39">
        <v>0.1157883417009761</v>
      </c>
      <c r="T70" s="39">
        <v>-7.3500972920978694E-2</v>
      </c>
      <c r="U70" s="39">
        <v>0.22789913033906892</v>
      </c>
      <c r="V70" s="152">
        <v>0.33878376317233727</v>
      </c>
      <c r="W70" s="38">
        <v>-5.7610472677897956E-2</v>
      </c>
      <c r="X70" s="39">
        <v>-6.3480330193105436E-2</v>
      </c>
      <c r="Y70" s="39">
        <v>0.165948179999998</v>
      </c>
      <c r="Z70" s="39">
        <v>-6.614292000000134E-2</v>
      </c>
      <c r="AA70" s="152">
        <v>-2.128554287100673E-2</v>
      </c>
      <c r="AB70" s="38">
        <v>8.9480019172083591E-2</v>
      </c>
      <c r="AC70" s="39">
        <v>-8.610926596903995E-2</v>
      </c>
      <c r="AD70" s="39">
        <v>-7.1578292450275319E-2</v>
      </c>
      <c r="AE70" s="39">
        <v>-8.5146150000002238E-2</v>
      </c>
      <c r="AF70" s="152">
        <v>-0.15335368924723392</v>
      </c>
      <c r="AG70" s="39">
        <v>0.18318433220233207</v>
      </c>
    </row>
    <row r="71" spans="1:33" s="97" customFormat="1" ht="18" customHeight="1" thickTop="1" thickBot="1" x14ac:dyDescent="0.25">
      <c r="A71" s="94">
        <v>65</v>
      </c>
      <c r="B71" s="301" t="s">
        <v>18</v>
      </c>
      <c r="C71" s="302">
        <f>SUM(C63:C64,C68,C69,C70)</f>
        <v>9.5132122399336421</v>
      </c>
      <c r="D71" s="303">
        <f t="shared" ref="D71:AG71" si="16">SUM(D63:D64,D68,D69,D70)</f>
        <v>8.2505647307682182</v>
      </c>
      <c r="E71" s="303">
        <f t="shared" si="16"/>
        <v>17.732880543170534</v>
      </c>
      <c r="F71" s="303">
        <f t="shared" si="16"/>
        <v>7.9701258080384871</v>
      </c>
      <c r="G71" s="156">
        <f t="shared" si="16"/>
        <v>43.466783321910874</v>
      </c>
      <c r="H71" s="302">
        <f t="shared" si="16"/>
        <v>8.3066244878451876</v>
      </c>
      <c r="I71" s="303">
        <f t="shared" si="16"/>
        <v>16.12512093809779</v>
      </c>
      <c r="J71" s="303">
        <f t="shared" si="16"/>
        <v>22.907556705749212</v>
      </c>
      <c r="K71" s="303">
        <f t="shared" si="16"/>
        <v>28.708357968138223</v>
      </c>
      <c r="L71" s="156">
        <f t="shared" si="16"/>
        <v>76.047660099830409</v>
      </c>
      <c r="M71" s="302">
        <f t="shared" si="16"/>
        <v>15.355584913362526</v>
      </c>
      <c r="N71" s="303">
        <f t="shared" si="16"/>
        <v>33.179170516426758</v>
      </c>
      <c r="O71" s="303">
        <f t="shared" si="16"/>
        <v>30.67223821473921</v>
      </c>
      <c r="P71" s="303">
        <f t="shared" si="16"/>
        <v>30.678224552674433</v>
      </c>
      <c r="Q71" s="156">
        <f t="shared" si="16"/>
        <v>109.88521819720295</v>
      </c>
      <c r="R71" s="302">
        <f t="shared" si="16"/>
        <v>10.671905783522931</v>
      </c>
      <c r="S71" s="303">
        <f t="shared" si="16"/>
        <v>14.463125684484361</v>
      </c>
      <c r="T71" s="303">
        <f t="shared" si="16"/>
        <v>16.491224601300374</v>
      </c>
      <c r="U71" s="303">
        <f t="shared" si="16"/>
        <v>29.47210186537248</v>
      </c>
      <c r="V71" s="156">
        <f t="shared" si="16"/>
        <v>71.098357934680152</v>
      </c>
      <c r="W71" s="302">
        <f t="shared" si="16"/>
        <v>16.072909645833708</v>
      </c>
      <c r="X71" s="303">
        <f t="shared" si="16"/>
        <v>19.393981280527576</v>
      </c>
      <c r="Y71" s="303">
        <f t="shared" si="16"/>
        <v>18.199746367700069</v>
      </c>
      <c r="Z71" s="303">
        <f t="shared" si="16"/>
        <v>21.898298415153292</v>
      </c>
      <c r="AA71" s="156">
        <f t="shared" si="16"/>
        <v>75.564935709214652</v>
      </c>
      <c r="AB71" s="302">
        <f t="shared" si="16"/>
        <v>16.723104700767315</v>
      </c>
      <c r="AC71" s="303">
        <f t="shared" si="16"/>
        <v>18.659727109728866</v>
      </c>
      <c r="AD71" s="303">
        <f t="shared" si="16"/>
        <v>25.896132604425876</v>
      </c>
      <c r="AE71" s="303">
        <f t="shared" si="16"/>
        <v>31.685719262017184</v>
      </c>
      <c r="AF71" s="156">
        <f t="shared" si="16"/>
        <v>92.964683676939245</v>
      </c>
      <c r="AG71" s="303">
        <f t="shared" si="16"/>
        <v>13.289547947676965</v>
      </c>
    </row>
    <row r="72" spans="1:33" s="97" customFormat="1" ht="18" customHeight="1" thickTop="1" x14ac:dyDescent="0.2">
      <c r="A72" s="94">
        <v>66</v>
      </c>
      <c r="B72" s="236" t="s">
        <v>196</v>
      </c>
      <c r="C72" s="186">
        <v>2.5691874699999997</v>
      </c>
      <c r="D72" s="27">
        <v>1.6735834199025548</v>
      </c>
      <c r="E72" s="27">
        <v>4.4494852239337961</v>
      </c>
      <c r="F72" s="27">
        <v>7.2467742810187774</v>
      </c>
      <c r="G72" s="187">
        <v>15.939030394855127</v>
      </c>
      <c r="H72" s="186">
        <v>5.6537344866517145</v>
      </c>
      <c r="I72" s="27">
        <v>10.410532109862773</v>
      </c>
      <c r="J72" s="27">
        <v>10.992853985679929</v>
      </c>
      <c r="K72" s="27">
        <v>16.270951360167111</v>
      </c>
      <c r="L72" s="187">
        <v>43.328071942361525</v>
      </c>
      <c r="M72" s="186">
        <v>5.7400977765349133</v>
      </c>
      <c r="N72" s="27">
        <v>14.38977207251995</v>
      </c>
      <c r="O72" s="27">
        <v>12.189685509726862</v>
      </c>
      <c r="P72" s="27">
        <v>12.711666196238985</v>
      </c>
      <c r="Q72" s="187">
        <v>45.031221555020714</v>
      </c>
      <c r="R72" s="186">
        <v>4.4439500000000001</v>
      </c>
      <c r="S72" s="27">
        <v>4.1483096760603928</v>
      </c>
      <c r="T72" s="27">
        <v>7.1040635975159017</v>
      </c>
      <c r="U72" s="27">
        <v>18.609264317981616</v>
      </c>
      <c r="V72" s="187">
        <v>34.305587591557909</v>
      </c>
      <c r="W72" s="186">
        <v>12.124885966034403</v>
      </c>
      <c r="X72" s="27">
        <v>12.270967108768831</v>
      </c>
      <c r="Y72" s="27">
        <v>9.8779124099999986</v>
      </c>
      <c r="Z72" s="27">
        <v>11.532101360000002</v>
      </c>
      <c r="AA72" s="187">
        <v>45.805866844803234</v>
      </c>
      <c r="AB72" s="186">
        <v>7.7625314708279172</v>
      </c>
      <c r="AC72" s="27">
        <v>11.21011388596904</v>
      </c>
      <c r="AD72" s="27">
        <v>11.544763332450279</v>
      </c>
      <c r="AE72" s="27">
        <v>18.696143980033508</v>
      </c>
      <c r="AF72" s="187">
        <v>49.213552669280745</v>
      </c>
      <c r="AG72" s="27">
        <v>6.9541192977976687</v>
      </c>
    </row>
    <row r="73" spans="1:33" s="97" customFormat="1" ht="18" customHeight="1" x14ac:dyDescent="0.2">
      <c r="A73" s="94">
        <v>67</v>
      </c>
      <c r="B73" s="236" t="s">
        <v>14</v>
      </c>
      <c r="C73" s="186">
        <v>4.2660063320531183</v>
      </c>
      <c r="D73" s="27">
        <v>4.7540437809048353</v>
      </c>
      <c r="E73" s="27">
        <v>4.7541250039210139</v>
      </c>
      <c r="F73" s="27">
        <v>4.3382725387182175</v>
      </c>
      <c r="G73" s="187">
        <v>18.112447655597187</v>
      </c>
      <c r="H73" s="186">
        <v>1.5894891926475621</v>
      </c>
      <c r="I73" s="27">
        <v>3.1857010275538067</v>
      </c>
      <c r="J73" s="27">
        <v>4.8829065418124413</v>
      </c>
      <c r="K73" s="27">
        <v>8.0018111052991419</v>
      </c>
      <c r="L73" s="187">
        <v>17.659907867312953</v>
      </c>
      <c r="M73" s="186">
        <v>6.044371023349882</v>
      </c>
      <c r="N73" s="27">
        <v>11.914118922255259</v>
      </c>
      <c r="O73" s="27">
        <v>11.939607301441832</v>
      </c>
      <c r="P73" s="27">
        <v>12.244559607442076</v>
      </c>
      <c r="Q73" s="187">
        <v>42.142656854489047</v>
      </c>
      <c r="R73" s="186">
        <v>3.8552939036467313</v>
      </c>
      <c r="S73" s="27">
        <v>7.3108976259360441</v>
      </c>
      <c r="T73" s="27">
        <v>4.6298443847904895</v>
      </c>
      <c r="U73" s="27">
        <v>6.4017459055307473</v>
      </c>
      <c r="V73" s="187">
        <v>22.197781819904012</v>
      </c>
      <c r="W73" s="186">
        <v>3.2507193877192186</v>
      </c>
      <c r="X73" s="27">
        <v>5.2629343530635113</v>
      </c>
      <c r="Y73" s="27">
        <v>3.6805444019030955</v>
      </c>
      <c r="Z73" s="27">
        <v>5.4042640120046448</v>
      </c>
      <c r="AA73" s="187">
        <v>17.59846215469047</v>
      </c>
      <c r="AB73" s="186">
        <v>6.3611240060483381</v>
      </c>
      <c r="AC73" s="27">
        <v>5.7540227922708658</v>
      </c>
      <c r="AD73" s="27">
        <v>9.271353240192802</v>
      </c>
      <c r="AE73" s="27">
        <v>5.6597057051960711</v>
      </c>
      <c r="AF73" s="187">
        <v>27.046205743708075</v>
      </c>
      <c r="AG73" s="27">
        <v>2.6289129000238312</v>
      </c>
    </row>
    <row r="74" spans="1:33" s="97" customFormat="1" ht="18" customHeight="1" thickBot="1" x14ac:dyDescent="0.25">
      <c r="A74" s="94">
        <v>68</v>
      </c>
      <c r="B74" s="236" t="s">
        <v>15</v>
      </c>
      <c r="C74" s="186">
        <v>2.702201267880564</v>
      </c>
      <c r="D74" s="27">
        <v>2.0496915002473659</v>
      </c>
      <c r="E74" s="27">
        <v>2.582523017183775</v>
      </c>
      <c r="F74" s="27">
        <v>2.4564908857463936</v>
      </c>
      <c r="G74" s="187">
        <v>9.7909066710580994</v>
      </c>
      <c r="H74" s="186">
        <v>1.0997063231659074</v>
      </c>
      <c r="I74" s="27">
        <v>3.3641026620383716</v>
      </c>
      <c r="J74" s="27">
        <v>7.6384362037229465</v>
      </c>
      <c r="K74" s="27">
        <v>6.9378195290054823</v>
      </c>
      <c r="L74" s="187">
        <v>19.040064717932708</v>
      </c>
      <c r="M74" s="186">
        <v>3.5829125900126435</v>
      </c>
      <c r="N74" s="27">
        <v>6.8117500741715027</v>
      </c>
      <c r="O74" s="27">
        <v>6.5003177432973809</v>
      </c>
      <c r="P74" s="27">
        <v>5.5207494352323572</v>
      </c>
      <c r="Q74" s="187">
        <v>22.415729842713883</v>
      </c>
      <c r="R74" s="186">
        <v>2.3285501698762001</v>
      </c>
      <c r="S74" s="27">
        <v>2.9070168561579726</v>
      </c>
      <c r="T74" s="27">
        <v>4.8295964709228745</v>
      </c>
      <c r="U74" s="27">
        <v>4.382633996090294</v>
      </c>
      <c r="V74" s="187">
        <v>14.447797493047343</v>
      </c>
      <c r="W74" s="186">
        <v>0.78751734309980137</v>
      </c>
      <c r="X74" s="27">
        <v>1.950453576619104</v>
      </c>
      <c r="Y74" s="27">
        <v>4.6212852157969753</v>
      </c>
      <c r="Z74" s="27">
        <v>5.0392754831486455</v>
      </c>
      <c r="AA74" s="187">
        <v>12.398531618664526</v>
      </c>
      <c r="AB74" s="186">
        <v>2.5099692047189741</v>
      </c>
      <c r="AC74" s="27">
        <v>1.7816996974579984</v>
      </c>
      <c r="AD74" s="27">
        <v>5.15159432423307</v>
      </c>
      <c r="AE74" s="27">
        <v>7.4150157267876091</v>
      </c>
      <c r="AF74" s="187">
        <v>16.858278953197651</v>
      </c>
      <c r="AG74" s="27">
        <v>3.5233314176531314</v>
      </c>
    </row>
    <row r="75" spans="1:33" s="97" customFormat="1" ht="18" customHeight="1" thickTop="1" thickBot="1" x14ac:dyDescent="0.25">
      <c r="A75" s="94">
        <v>69</v>
      </c>
      <c r="B75" s="301" t="s">
        <v>17</v>
      </c>
      <c r="C75" s="302">
        <v>3.5693870083368981</v>
      </c>
      <c r="D75" s="303">
        <v>0.15591115038398329</v>
      </c>
      <c r="E75" s="303">
        <v>1.0200747879342527</v>
      </c>
      <c r="F75" s="303">
        <v>7.3301581964261269</v>
      </c>
      <c r="G75" s="156">
        <v>12.07553114308126</v>
      </c>
      <c r="H75" s="302">
        <v>2.7018107968283338E-2</v>
      </c>
      <c r="I75" s="303">
        <v>0.12115178149438717</v>
      </c>
      <c r="J75" s="303">
        <v>-1.3423502138270029E-3</v>
      </c>
      <c r="K75" s="303">
        <v>0.1070768261664035</v>
      </c>
      <c r="L75" s="156">
        <v>0.25390436541524702</v>
      </c>
      <c r="M75" s="302">
        <v>0</v>
      </c>
      <c r="N75" s="303">
        <v>0</v>
      </c>
      <c r="O75" s="303">
        <v>0</v>
      </c>
      <c r="P75" s="303">
        <v>0</v>
      </c>
      <c r="Q75" s="156">
        <v>0</v>
      </c>
      <c r="R75" s="302">
        <v>0</v>
      </c>
      <c r="S75" s="303">
        <v>0.23408615760965623</v>
      </c>
      <c r="T75" s="303">
        <v>0.24806687441299047</v>
      </c>
      <c r="U75" s="303">
        <v>9.1824676248558224E-2</v>
      </c>
      <c r="V75" s="156">
        <v>0.57397770827120498</v>
      </c>
      <c r="W75" s="302">
        <v>7.2291464985315107E-2</v>
      </c>
      <c r="X75" s="303">
        <v>1.3781209155037328E-2</v>
      </c>
      <c r="Y75" s="303">
        <v>0</v>
      </c>
      <c r="Z75" s="303">
        <v>0</v>
      </c>
      <c r="AA75" s="156">
        <v>8.607267414035244E-2</v>
      </c>
      <c r="AB75" s="302">
        <v>0</v>
      </c>
      <c r="AC75" s="303">
        <v>0</v>
      </c>
      <c r="AD75" s="303">
        <v>0</v>
      </c>
      <c r="AE75" s="303">
        <v>0</v>
      </c>
      <c r="AF75" s="156">
        <v>0</v>
      </c>
      <c r="AG75" s="303">
        <v>0</v>
      </c>
    </row>
    <row r="76" spans="1:33" customFormat="1" ht="18" customHeight="1" thickTop="1" x14ac:dyDescent="0.25">
      <c r="A76" s="259"/>
      <c r="W76" s="309"/>
      <c r="X76" s="309"/>
      <c r="Y76" s="309"/>
      <c r="Z76" s="309"/>
      <c r="AA76" s="309"/>
      <c r="AB76" s="309"/>
      <c r="AC76" s="309"/>
      <c r="AD76" s="309"/>
      <c r="AE76" s="309"/>
      <c r="AF76" s="309"/>
      <c r="AG76" s="309"/>
    </row>
    <row r="77" spans="1:33" ht="24" customHeight="1" x14ac:dyDescent="0.25">
      <c r="B77" s="310" t="s">
        <v>340</v>
      </c>
      <c r="C77" s="310"/>
      <c r="D77" s="310"/>
      <c r="E77" s="310"/>
      <c r="F77" s="310"/>
      <c r="G77" s="310"/>
      <c r="H77" s="310"/>
      <c r="I77" s="310"/>
      <c r="J77" s="310"/>
      <c r="K77" s="310"/>
      <c r="L77" s="310"/>
      <c r="M77" s="310"/>
      <c r="N77" s="310"/>
      <c r="O77" s="310"/>
      <c r="P77" s="310"/>
      <c r="Q77" s="310"/>
      <c r="R77" s="14"/>
      <c r="S77" s="14"/>
      <c r="T77" s="14"/>
      <c r="U77" s="14"/>
      <c r="V77" s="14"/>
      <c r="W77" s="14"/>
      <c r="X77" s="14"/>
      <c r="Y77" s="14"/>
      <c r="Z77" s="14"/>
      <c r="AA77" s="14"/>
      <c r="AB77" s="14"/>
      <c r="AC77" s="14"/>
      <c r="AD77" s="14"/>
      <c r="AE77" s="14"/>
      <c r="AF77" s="14"/>
      <c r="AG77" s="14"/>
    </row>
    <row r="78" spans="1:33" ht="14.25" customHeight="1" x14ac:dyDescent="0.25">
      <c r="B78" s="310"/>
      <c r="C78" s="310"/>
      <c r="D78" s="310"/>
      <c r="E78" s="310"/>
      <c r="F78" s="310"/>
      <c r="G78" s="310"/>
      <c r="H78" s="310"/>
      <c r="I78" s="310"/>
      <c r="J78" s="310"/>
      <c r="K78" s="310"/>
      <c r="L78" s="310"/>
      <c r="M78" s="310"/>
      <c r="N78" s="310"/>
      <c r="O78" s="310"/>
      <c r="P78" s="310"/>
      <c r="Q78" s="310"/>
      <c r="R78" s="14"/>
      <c r="S78" s="14"/>
      <c r="T78" s="14"/>
      <c r="U78" s="14"/>
      <c r="V78" s="14"/>
      <c r="W78" s="14"/>
      <c r="X78" s="14"/>
      <c r="Y78" s="14"/>
      <c r="Z78" s="14"/>
      <c r="AA78" s="14"/>
      <c r="AB78" s="14"/>
      <c r="AC78" s="14"/>
      <c r="AD78" s="14"/>
      <c r="AE78" s="14"/>
      <c r="AF78" s="14"/>
      <c r="AG78" s="14"/>
    </row>
  </sheetData>
  <mergeCells count="2">
    <mergeCell ref="B77:Q77"/>
    <mergeCell ref="B78:Q78"/>
  </mergeCells>
  <phoneticPr fontId="13" type="noConversion"/>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Suporte</vt:lpstr>
      <vt:lpstr>Key Indicators &gt;&gt;</vt:lpstr>
      <vt:lpstr>1. Key Financial Indicators</vt:lpstr>
      <vt:lpstr>2. Results</vt:lpstr>
      <vt:lpstr>3. Mining Segment</vt:lpstr>
      <vt:lpstr>4. Mining Cash Costs</vt:lpstr>
      <vt:lpstr>5. Smelting Segment</vt:lpstr>
      <vt:lpstr>6. Smelting Cash Costs</vt:lpstr>
      <vt:lpstr>7. CAPEX</vt:lpstr>
      <vt:lpstr>8. Cash Flow</vt:lpstr>
      <vt:lpstr>9. Balance Sheet</vt:lpstr>
      <vt:lpstr>10. Indebtedness</vt:lpstr>
      <vt:lpstr>11. Cash Flow - Reconciliation</vt:lpstr>
      <vt:lpstr>12. Use of Non-IFRS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Cristiene Baldoino Da Costa</dc:creator>
  <cp:lastModifiedBy>Helena Fukuda</cp:lastModifiedBy>
  <dcterms:created xsi:type="dcterms:W3CDTF">2018-08-30T17:22:39Z</dcterms:created>
  <dcterms:modified xsi:type="dcterms:W3CDTF">2026-05-08T14:42:36Z</dcterms:modified>
</cp:coreProperties>
</file>