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m.votorantim.grupo\fs\CORPORATIVO\DEPARTAMENTOS\RI Nexa\Nexa Resources\09 - RI\01 - Trimestral\2024Q2\Website\"/>
    </mc:Choice>
  </mc:AlternateContent>
  <xr:revisionPtr revIDLastSave="0" documentId="13_ncr:1_{87214C4D-A1FA-4658-9156-7073D7B57E50}" xr6:coauthVersionLast="47" xr6:coauthVersionMax="47" xr10:uidLastSave="{00000000-0000-0000-0000-000000000000}"/>
  <bookViews>
    <workbookView xWindow="20370" yWindow="-120" windowWidth="38640" windowHeight="15840" tabRatio="815" activeTab="2"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s>
  <definedNames>
    <definedName name="\sdgsgha" localSheetId="3" hidden="1">[1]Mercado!#REF!</definedName>
    <definedName name="\sdgsgha" localSheetId="5" hidden="1">[1]Mercado!#REF!</definedName>
    <definedName name="\sdgsgha" hidden="1">#REF!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#REF!</definedName>
    <definedName name="__123Graph_AYTD" localSheetId="5" hidden="1">'[2]YTD actual v. projection'!#REF!</definedName>
    <definedName name="__123Graph_AYTD" hidden="1">#REF!</definedName>
    <definedName name="__123Graph_AYTD92" localSheetId="3" hidden="1">#REF!</definedName>
    <definedName name="__123Graph_AYTD92" localSheetId="5" hidden="1">#REF!</definedName>
    <definedName name="__123Graph_AYTD92" hidden="1">#REF!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#REF!</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#REF!</definedName>
    <definedName name="__123Graph_DPREVREALI" localSheetId="5" hidden="1">#REF!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#REF!</definedName>
    <definedName name="__123Graph_EYTD" localSheetId="5" hidden="1">#REF!</definedName>
    <definedName name="__123Graph_EYTD" hidden="1">#REF!</definedName>
    <definedName name="__123Graph_EYTD92" localSheetId="3" hidden="1">#REF!</definedName>
    <definedName name="__123Graph_EYTD92" localSheetId="5" hidden="1">#REF!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#REF!</definedName>
    <definedName name="__123Graph_LBL_A" localSheetId="5" hidden="1">#REF!</definedName>
    <definedName name="__123Graph_LBL_A" hidden="1">#REF!</definedName>
    <definedName name="__123Graph_LBL_AYTD" localSheetId="3" hidden="1">'[2]YTD actual v. projection'!#REF!</definedName>
    <definedName name="__123Graph_LBL_AYTD" localSheetId="5" hidden="1">#REF!</definedName>
    <definedName name="__123Graph_LBL_AYTD" hidden="1">#REF!</definedName>
    <definedName name="__123Graph_LBL_AYTD92" localSheetId="3" hidden="1">#REF!</definedName>
    <definedName name="__123Graph_LBL_AYTD92" hidden="1">#REF!</definedName>
    <definedName name="__123Graph_LBL_B" localSheetId="3" hidden="1">'[2]YTD actual v. projection'!#REF!</definedName>
    <definedName name="__123Graph_LBL_B" hidden="1">#REF!</definedName>
    <definedName name="__123Graph_LBL_BYTD" localSheetId="3" hidden="1">'[2]YTD actual v. projection'!#REF!</definedName>
    <definedName name="__123Graph_LBL_BYTD" hidden="1">#REF!</definedName>
    <definedName name="__123Graph_LBL_BYTD92" localSheetId="3" hidden="1">#REF!</definedName>
    <definedName name="__123Graph_LBL_BYTD92" hidden="1">#REF!</definedName>
    <definedName name="__123Graph_LBL_C" localSheetId="3" hidden="1">#REF!</definedName>
    <definedName name="__123Graph_LBL_C" hidden="1">#REF!</definedName>
    <definedName name="__123Graph_LBL_CYTD" localSheetId="3" hidden="1">#REF!</definedName>
    <definedName name="__123Graph_LBL_CYTD" hidden="1">#REF!</definedName>
    <definedName name="__123Graph_LBL_CYTD92" localSheetId="3" hidden="1">#REF!</definedName>
    <definedName name="__123Graph_LBL_CYTD92" hidden="1">#REF!</definedName>
    <definedName name="__123Graph_LBL_D" localSheetId="3" hidden="1">#REF!</definedName>
    <definedName name="__123Graph_LBL_D" hidden="1">#REF!</definedName>
    <definedName name="__123Graph_LBL_DYTD" localSheetId="3" hidden="1">#REF!</definedName>
    <definedName name="__123Graph_LBL_DYTD" hidden="1">#REF!</definedName>
    <definedName name="__123Graph_LBL_DYTD92" localSheetId="3" hidden="1">#REF!</definedName>
    <definedName name="__123Graph_LBL_DYTD92" hidden="1">#REF!</definedName>
    <definedName name="__123Graph_LBL_E" localSheetId="3" hidden="1">#REF!</definedName>
    <definedName name="__123Graph_LBL_E" hidden="1">#REF!</definedName>
    <definedName name="__123Graph_LBL_EYTD" localSheetId="3" hidden="1">#REF!</definedName>
    <definedName name="__123Graph_LBL_EYTD" hidden="1">#REF!</definedName>
    <definedName name="__123Graph_LBL_EYTD92" localSheetId="3" hidden="1">#REF!</definedName>
    <definedName name="__123Graph_LBL_EYTD92" hidden="1">'[2]YTD actual v. projection'!#REF!</definedName>
    <definedName name="__123Graph_LBL_F" localSheetId="3" hidden="1">#REF!</definedName>
    <definedName name="__123Graph_LBL_F" hidden="1">#REF!</definedName>
    <definedName name="__123Graph_LBL_FYTD" localSheetId="3" hidden="1">#REF!</definedName>
    <definedName name="__123Graph_LBL_FYTD" hidden="1">#REF!</definedName>
    <definedName name="__123Graph_LBL_FYTD92" localSheetId="3" hidden="1">#REF!</definedName>
    <definedName name="__123Graph_LBL_FYTD92" hidden="1">#REF!</definedName>
    <definedName name="__123Graph_X" localSheetId="3" hidden="1">#REF!</definedName>
    <definedName name="__123Graph_X" hidden="1">#REF!</definedName>
    <definedName name="__123Graph_XCONSMED" localSheetId="3" hidden="1">#REF!</definedName>
    <definedName name="__123Graph_XCONSMED" hidden="1">#REF!</definedName>
    <definedName name="__123Graph_XELASTIC" localSheetId="3" hidden="1">#REF!</definedName>
    <definedName name="__123Graph_XELASTIC" hidden="1">#REF!</definedName>
    <definedName name="__123Graph_XPREVRCOM" localSheetId="3" hidden="1">#REF!</definedName>
    <definedName name="__123Graph_XPREVRCOM" hidden="1">#REF!</definedName>
    <definedName name="__123Graph_XPREVREALI" localSheetId="3" hidden="1">#REF!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#REF!</definedName>
    <definedName name="__123Graph_XYTD" localSheetId="5" hidden="1">#REF!</definedName>
    <definedName name="__123Graph_XYTD" hidden="1">#REF!</definedName>
    <definedName name="__123Graph_XYTD92" localSheetId="3" hidden="1">#REF!</definedName>
    <definedName name="__123Graph_XYTD92" localSheetId="5" hidden="1">#REF!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#REF!</definedName>
    <definedName name="_1Dist_Val" localSheetId="5" hidden="1">#REF!</definedName>
    <definedName name="_1Dist_Val" hidden="1">#REF!</definedName>
    <definedName name="_2F" localSheetId="3" hidden="1">#REF!</definedName>
    <definedName name="_2F" localSheetId="5" hidden="1">#REF!</definedName>
    <definedName name="_2F" hidden="1">#REF!</definedName>
    <definedName name="_3_0_Dist_Val" localSheetId="3" hidden="1">#REF!</definedName>
    <definedName name="_3_0_Dist_Val" hidden="1">#REF!</definedName>
    <definedName name="_4_0_F" localSheetId="3" hidden="1">#REF!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[3]!maio()</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6" l="1"/>
  <c r="P15" i="6" l="1"/>
  <c r="P21" i="6" s="1"/>
  <c r="N65" i="9" l="1"/>
  <c r="X31" i="2"/>
  <c r="X24" i="2"/>
  <c r="Y27" i="3"/>
  <c r="Y19" i="3"/>
  <c r="Y12" i="3"/>
  <c r="Y114" i="1"/>
  <c r="Y101" i="1"/>
  <c r="Y85" i="1"/>
  <c r="Y65" i="1"/>
  <c r="Y45" i="1"/>
  <c r="Y25" i="1"/>
  <c r="X42" i="7"/>
  <c r="X37" i="7"/>
  <c r="X27" i="7"/>
  <c r="X17" i="7"/>
  <c r="N14" i="9" l="1"/>
  <c r="N45" i="9"/>
  <c r="N58" i="9"/>
  <c r="N28" i="9"/>
  <c r="N60" i="9"/>
  <c r="N67" i="9" s="1"/>
  <c r="X39" i="2"/>
  <c r="X32" i="2"/>
  <c r="X43" i="2" l="1"/>
  <c r="X45" i="2"/>
  <c r="N30" i="9"/>
  <c r="W39" i="2" l="1"/>
  <c r="W31" i="2"/>
  <c r="W24" i="2"/>
  <c r="X27" i="3"/>
  <c r="X19" i="3"/>
  <c r="X12" i="3"/>
  <c r="X114" i="1"/>
  <c r="X101" i="1"/>
  <c r="X85" i="1"/>
  <c r="X65" i="1"/>
  <c r="X45" i="1"/>
  <c r="X25" i="1"/>
  <c r="W32" i="2" l="1"/>
  <c r="W43" i="2" s="1"/>
  <c r="O15" i="6"/>
  <c r="O21" i="6" s="1"/>
  <c r="M14" i="9"/>
  <c r="M28" i="9"/>
  <c r="M45" i="9"/>
  <c r="M58" i="9"/>
  <c r="M65" i="9"/>
  <c r="M60" i="9" l="1"/>
  <c r="M67" i="9" s="1"/>
  <c r="W45" i="2"/>
  <c r="M30" i="9"/>
  <c r="W42" i="7"/>
  <c r="W37" i="7"/>
  <c r="W27" i="7"/>
  <c r="W17" i="7"/>
  <c r="N15" i="6" l="1"/>
  <c r="N21" i="6" s="1"/>
  <c r="V39" i="2"/>
  <c r="M15" i="6"/>
  <c r="V31" i="2"/>
  <c r="V24" i="2"/>
  <c r="W27" i="3"/>
  <c r="W19" i="3"/>
  <c r="W12" i="3"/>
  <c r="W114" i="1"/>
  <c r="W101" i="1"/>
  <c r="W85" i="1"/>
  <c r="W65" i="1"/>
  <c r="W45" i="1"/>
  <c r="W25" i="1"/>
  <c r="V42" i="7"/>
  <c r="V37" i="7"/>
  <c r="V27" i="7"/>
  <c r="V17" i="7"/>
  <c r="U31" i="2"/>
  <c r="U24" i="2"/>
  <c r="V27" i="3"/>
  <c r="V19" i="3"/>
  <c r="V12" i="3"/>
  <c r="V114" i="1"/>
  <c r="V101" i="1"/>
  <c r="V85" i="1"/>
  <c r="V65" i="1"/>
  <c r="V45" i="1"/>
  <c r="V25" i="1"/>
  <c r="U17" i="7"/>
  <c r="U27" i="7"/>
  <c r="U37" i="7"/>
  <c r="U42" i="7"/>
  <c r="L65" i="9" l="1"/>
  <c r="V32" i="2"/>
  <c r="V43" i="2" s="1"/>
  <c r="M21" i="6"/>
  <c r="L58" i="9"/>
  <c r="L28" i="9"/>
  <c r="L45" i="9"/>
  <c r="L14" i="9"/>
  <c r="U32" i="2"/>
  <c r="U39" i="2"/>
  <c r="L30" i="9" l="1"/>
  <c r="L60" i="9"/>
  <c r="L67" i="9" s="1"/>
  <c r="V45" i="2"/>
  <c r="U43" i="2"/>
  <c r="I15" i="6"/>
  <c r="T32" i="2"/>
  <c r="T31" i="2"/>
  <c r="T24" i="2"/>
  <c r="U27" i="3"/>
  <c r="U19" i="3"/>
  <c r="U12" i="3"/>
  <c r="U114" i="1"/>
  <c r="U101" i="1"/>
  <c r="U85" i="1"/>
  <c r="U65" i="1"/>
  <c r="U45" i="1"/>
  <c r="U25" i="1"/>
  <c r="T42" i="7"/>
  <c r="T37" i="7"/>
  <c r="T27" i="7"/>
  <c r="T17" i="7"/>
  <c r="F15" i="6"/>
  <c r="F21" i="6" s="1"/>
  <c r="U45" i="2" l="1"/>
  <c r="D15" i="6"/>
  <c r="D21" i="6" s="1"/>
  <c r="J15" i="6"/>
  <c r="J21" i="6" s="1"/>
  <c r="H15" i="6"/>
  <c r="H21" i="6" s="1"/>
  <c r="C15" i="6"/>
  <c r="C21" i="6" s="1"/>
  <c r="T39" i="2"/>
  <c r="T43" i="2" s="1"/>
  <c r="G15" i="6"/>
  <c r="G21" i="6" s="1"/>
  <c r="E15" i="6"/>
  <c r="E21" i="6" s="1"/>
  <c r="I21" i="6"/>
  <c r="J65" i="9"/>
  <c r="J58" i="9"/>
  <c r="J45" i="9"/>
  <c r="J28" i="9"/>
  <c r="J14" i="9"/>
  <c r="S31" i="2"/>
  <c r="S24" i="2"/>
  <c r="T27" i="3"/>
  <c r="T19" i="3"/>
  <c r="T12" i="3"/>
  <c r="T114" i="1"/>
  <c r="T101" i="1"/>
  <c r="T85" i="1"/>
  <c r="T65" i="1"/>
  <c r="T45" i="1"/>
  <c r="T25" i="1"/>
  <c r="S42" i="7"/>
  <c r="S37" i="7"/>
  <c r="S27" i="7"/>
  <c r="S17" i="7"/>
  <c r="J30" i="9" l="1"/>
  <c r="T45" i="2"/>
  <c r="J60" i="9"/>
  <c r="J67" i="9" s="1"/>
  <c r="K15" i="6"/>
  <c r="K21" i="6" s="1"/>
  <c r="S39" i="2"/>
  <c r="S32" i="2"/>
  <c r="S43" i="2" l="1"/>
  <c r="S45" i="2" l="1"/>
  <c r="S114" i="1"/>
  <c r="R114" i="1"/>
  <c r="Q114" i="1"/>
  <c r="P114" i="1"/>
  <c r="O114" i="1"/>
  <c r="N114" i="1"/>
  <c r="M114" i="1"/>
  <c r="L114" i="1"/>
  <c r="K114" i="1"/>
  <c r="J114" i="1"/>
  <c r="I114" i="1"/>
  <c r="H114" i="1"/>
  <c r="G114" i="1"/>
  <c r="F114" i="1"/>
  <c r="E114" i="1"/>
  <c r="D114" i="1"/>
  <c r="R39" i="2" l="1"/>
  <c r="I65" i="9"/>
  <c r="R31" i="2"/>
  <c r="R24" i="2"/>
  <c r="S27" i="3"/>
  <c r="S19" i="3"/>
  <c r="S12" i="3"/>
  <c r="S101" i="1"/>
  <c r="S85" i="1"/>
  <c r="S65" i="1"/>
  <c r="S45" i="1"/>
  <c r="S25" i="1"/>
  <c r="R42" i="7"/>
  <c r="R37" i="7"/>
  <c r="R27" i="7"/>
  <c r="R17" i="7"/>
  <c r="R32" i="2" l="1"/>
  <c r="R43" i="2" s="1"/>
  <c r="I14" i="9"/>
  <c r="I45" i="9"/>
  <c r="I58" i="9"/>
  <c r="I28" i="9"/>
  <c r="I30" i="9" l="1"/>
  <c r="I60" i="9"/>
  <c r="I67" i="9" s="1"/>
  <c r="R45" i="2"/>
  <c r="Q31" i="2"/>
  <c r="P31" i="2"/>
  <c r="Q24" i="2"/>
  <c r="P24" i="2"/>
  <c r="R27" i="3"/>
  <c r="Q27" i="3"/>
  <c r="R19" i="3"/>
  <c r="Q19" i="3"/>
  <c r="R12" i="3"/>
  <c r="Q12" i="3"/>
  <c r="R101" i="1"/>
  <c r="Q101" i="1"/>
  <c r="R85" i="1"/>
  <c r="Q85" i="1"/>
  <c r="R65" i="1"/>
  <c r="Q65" i="1"/>
  <c r="R45" i="1"/>
  <c r="Q45" i="1"/>
  <c r="R25" i="1"/>
  <c r="Q25" i="1"/>
  <c r="P101" i="1"/>
  <c r="P85" i="1"/>
  <c r="P65" i="1"/>
  <c r="P45" i="1"/>
  <c r="Q42" i="7"/>
  <c r="P42" i="7"/>
  <c r="Q37" i="7"/>
  <c r="P37" i="7"/>
  <c r="Q27" i="7"/>
  <c r="P27" i="7"/>
  <c r="Q17" i="7"/>
  <c r="P17" i="7"/>
  <c r="P39" i="2" l="1"/>
  <c r="Q39" i="2"/>
  <c r="P32" i="2"/>
  <c r="Q32" i="2"/>
  <c r="Q43" i="2" l="1"/>
  <c r="P43" i="2"/>
  <c r="Q45" i="2" l="1"/>
  <c r="P45" i="2"/>
  <c r="O39" i="2"/>
  <c r="O31" i="2"/>
  <c r="O24" i="2"/>
  <c r="P27" i="3"/>
  <c r="P19" i="3"/>
  <c r="P12" i="3"/>
  <c r="P25" i="1"/>
  <c r="O42" i="7"/>
  <c r="N42" i="7"/>
  <c r="M42" i="7"/>
  <c r="L42" i="7"/>
  <c r="K42" i="7"/>
  <c r="J42" i="7"/>
  <c r="I42" i="7"/>
  <c r="H42" i="7"/>
  <c r="G42" i="7"/>
  <c r="F42" i="7"/>
  <c r="E42" i="7"/>
  <c r="D42" i="7"/>
  <c r="C42" i="7"/>
  <c r="O37" i="7"/>
  <c r="N37" i="7"/>
  <c r="M37" i="7"/>
  <c r="L37" i="7"/>
  <c r="K37" i="7"/>
  <c r="J37" i="7"/>
  <c r="I37" i="7"/>
  <c r="H37" i="7"/>
  <c r="G37" i="7"/>
  <c r="F37" i="7"/>
  <c r="E37" i="7"/>
  <c r="D37" i="7"/>
  <c r="C37" i="7"/>
  <c r="O27" i="7"/>
  <c r="N27" i="7"/>
  <c r="M27" i="7"/>
  <c r="L27" i="7"/>
  <c r="K27" i="7"/>
  <c r="J27" i="7"/>
  <c r="I27" i="7"/>
  <c r="H27" i="7"/>
  <c r="G27" i="7"/>
  <c r="F27" i="7"/>
  <c r="E27" i="7"/>
  <c r="D27" i="7"/>
  <c r="C27" i="7"/>
  <c r="O17" i="7"/>
  <c r="N17" i="7"/>
  <c r="M17" i="7"/>
  <c r="L17" i="7"/>
  <c r="K17" i="7"/>
  <c r="J17" i="7"/>
  <c r="I17" i="7"/>
  <c r="H17" i="7"/>
  <c r="G17" i="7"/>
  <c r="F17" i="7"/>
  <c r="E17" i="7"/>
  <c r="D17" i="7"/>
  <c r="C17" i="7"/>
  <c r="O32" i="2" l="1"/>
  <c r="O43" i="2" s="1"/>
  <c r="G28" i="9"/>
  <c r="G45" i="9"/>
  <c r="G14" i="9"/>
  <c r="G58" i="9"/>
  <c r="G65" i="9"/>
  <c r="O45" i="2" l="1"/>
  <c r="G60" i="9"/>
  <c r="G67" i="9" s="1"/>
  <c r="G30" i="9"/>
  <c r="F45" i="9" l="1"/>
  <c r="F58" i="9"/>
  <c r="F65" i="9"/>
  <c r="F28" i="9"/>
  <c r="F14" i="9"/>
  <c r="F60" i="9" l="1"/>
  <c r="F67" i="9" s="1"/>
  <c r="F30" i="9"/>
  <c r="N24" i="2"/>
  <c r="N31" i="2"/>
  <c r="O12" i="3"/>
  <c r="O19" i="3"/>
  <c r="O27" i="3"/>
  <c r="O25" i="1"/>
  <c r="O45" i="1"/>
  <c r="O65" i="1"/>
  <c r="O85" i="1"/>
  <c r="O101" i="1"/>
  <c r="N32" i="2" l="1"/>
  <c r="N39" i="2"/>
  <c r="N43" i="2" l="1"/>
  <c r="D65" i="9"/>
  <c r="D58" i="9"/>
  <c r="E14" i="9"/>
  <c r="C65" i="9"/>
  <c r="C58" i="9"/>
  <c r="D45" i="9"/>
  <c r="E28" i="9"/>
  <c r="D14" i="9"/>
  <c r="E45" i="9"/>
  <c r="C45" i="9"/>
  <c r="D28" i="9"/>
  <c r="C14" i="9"/>
  <c r="E65" i="9"/>
  <c r="E58" i="9"/>
  <c r="C28" i="9"/>
  <c r="N45" i="2" l="1"/>
  <c r="E60" i="9"/>
  <c r="E67" i="9" s="1"/>
  <c r="D60" i="9"/>
  <c r="D67" i="9" s="1"/>
  <c r="C60" i="9"/>
  <c r="C67" i="9" s="1"/>
  <c r="C30" i="9"/>
  <c r="D30" i="9"/>
  <c r="E30" i="9"/>
  <c r="H39" i="2" l="1"/>
  <c r="F39" i="2"/>
  <c r="E39" i="2"/>
  <c r="D39" i="2"/>
  <c r="C39" i="2"/>
  <c r="L39" i="2"/>
  <c r="G39" i="2"/>
  <c r="M39" i="2"/>
  <c r="K39" i="2"/>
  <c r="J39" i="2"/>
  <c r="D32" i="2"/>
  <c r="C32" i="2"/>
  <c r="L32" i="2"/>
  <c r="G32" i="2"/>
  <c r="M32" i="2"/>
  <c r="K32" i="2"/>
  <c r="J32" i="2"/>
  <c r="I32" i="2"/>
  <c r="H32" i="2"/>
  <c r="F32" i="2"/>
  <c r="E32" i="2"/>
  <c r="L31" i="2"/>
  <c r="G31" i="2"/>
  <c r="M31" i="2"/>
  <c r="K31" i="2"/>
  <c r="J31" i="2"/>
  <c r="I31" i="2"/>
  <c r="H31" i="2"/>
  <c r="F31" i="2"/>
  <c r="E31" i="2"/>
  <c r="D31" i="2"/>
  <c r="C31" i="2"/>
  <c r="L24" i="2"/>
  <c r="G24" i="2"/>
  <c r="M24" i="2"/>
  <c r="K24" i="2"/>
  <c r="J24" i="2"/>
  <c r="I24" i="2"/>
  <c r="H24" i="2"/>
  <c r="F24" i="2"/>
  <c r="E24" i="2"/>
  <c r="D24" i="2"/>
  <c r="C24" i="2"/>
  <c r="M27" i="3"/>
  <c r="H27" i="3"/>
  <c r="N27" i="3"/>
  <c r="L27" i="3"/>
  <c r="K27" i="3"/>
  <c r="J27" i="3"/>
  <c r="I27" i="3"/>
  <c r="G27" i="3"/>
  <c r="F27" i="3"/>
  <c r="E27" i="3"/>
  <c r="D27" i="3"/>
  <c r="M19" i="3"/>
  <c r="H19" i="3"/>
  <c r="N19" i="3"/>
  <c r="L19" i="3"/>
  <c r="K19" i="3"/>
  <c r="J19" i="3"/>
  <c r="I19" i="3"/>
  <c r="G19" i="3"/>
  <c r="F19" i="3"/>
  <c r="E19" i="3"/>
  <c r="D19" i="3"/>
  <c r="M12" i="3"/>
  <c r="H12" i="3"/>
  <c r="N12" i="3"/>
  <c r="L12" i="3"/>
  <c r="K12" i="3"/>
  <c r="J12" i="3"/>
  <c r="I12" i="3"/>
  <c r="G12" i="3"/>
  <c r="F12" i="3"/>
  <c r="E12" i="3"/>
  <c r="D12" i="3"/>
  <c r="M101" i="1"/>
  <c r="H101" i="1"/>
  <c r="N101" i="1"/>
  <c r="L101" i="1"/>
  <c r="K101" i="1"/>
  <c r="J101" i="1"/>
  <c r="I101" i="1"/>
  <c r="G101" i="1"/>
  <c r="F101" i="1"/>
  <c r="E101" i="1"/>
  <c r="D101" i="1"/>
  <c r="M85" i="1"/>
  <c r="H85" i="1"/>
  <c r="N85" i="1"/>
  <c r="L85" i="1"/>
  <c r="K85" i="1"/>
  <c r="J85" i="1"/>
  <c r="I85" i="1"/>
  <c r="G85" i="1"/>
  <c r="F85" i="1"/>
  <c r="E85" i="1"/>
  <c r="D85" i="1"/>
  <c r="M65" i="1"/>
  <c r="H65" i="1"/>
  <c r="N65" i="1"/>
  <c r="L65" i="1"/>
  <c r="K65" i="1"/>
  <c r="J65" i="1"/>
  <c r="I65" i="1"/>
  <c r="G65" i="1"/>
  <c r="F65" i="1"/>
  <c r="E65" i="1"/>
  <c r="D65" i="1"/>
  <c r="M45" i="1"/>
  <c r="H45" i="1"/>
  <c r="N45" i="1"/>
  <c r="L45" i="1"/>
  <c r="K45" i="1"/>
  <c r="J45" i="1"/>
  <c r="I45" i="1"/>
  <c r="G45" i="1"/>
  <c r="F45" i="1"/>
  <c r="E45" i="1"/>
  <c r="D45" i="1"/>
  <c r="M25" i="1"/>
  <c r="H25" i="1"/>
  <c r="N25" i="1"/>
  <c r="L25" i="1"/>
  <c r="K25" i="1"/>
  <c r="J25" i="1"/>
  <c r="I25" i="1"/>
  <c r="G25" i="1"/>
  <c r="F25" i="1"/>
  <c r="E25" i="1"/>
  <c r="D25" i="1"/>
  <c r="K43" i="2" l="1"/>
  <c r="G43" i="2"/>
  <c r="H43" i="2"/>
  <c r="M43" i="2"/>
  <c r="L43" i="2"/>
  <c r="C43" i="2"/>
  <c r="F43" i="2"/>
  <c r="D43" i="2"/>
  <c r="J43" i="2"/>
  <c r="E43" i="2"/>
  <c r="I39" i="2"/>
  <c r="I43" i="2" s="1"/>
  <c r="D45" i="2" l="1"/>
  <c r="L45" i="2"/>
  <c r="F45" i="2"/>
  <c r="I45" i="2"/>
  <c r="H45" i="2"/>
  <c r="C45" i="2"/>
  <c r="M45" i="2"/>
  <c r="E45" i="2"/>
  <c r="G45" i="2"/>
  <c r="J45" i="2"/>
  <c r="K45" i="2"/>
  <c r="H45" i="9"/>
  <c r="H58" i="9"/>
  <c r="H14" i="9"/>
  <c r="H65" i="9"/>
  <c r="H28" i="9"/>
  <c r="H60" i="9" l="1"/>
  <c r="H67" i="9" s="1"/>
  <c r="H30" i="9"/>
  <c r="K65" i="9" l="1"/>
  <c r="K45" i="9"/>
  <c r="K14" i="9"/>
  <c r="K28" i="9"/>
  <c r="K58" i="9"/>
  <c r="K60" i="9" l="1"/>
  <c r="K67" i="9" s="1"/>
  <c r="K30" i="9"/>
  <c r="L15" i="6"/>
  <c r="L21" i="6" s="1"/>
</calcChain>
</file>

<file path=xl/sharedStrings.xml><?xml version="1.0" encoding="utf-8"?>
<sst xmlns="http://schemas.openxmlformats.org/spreadsheetml/2006/main" count="750" uniqueCount="273">
  <si>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</si>
  <si>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</si>
  <si>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</si>
  <si>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</si>
  <si>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</si>
  <si>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</si>
  <si>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</si>
  <si>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</si>
  <si>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</si>
  <si>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</si>
  <si>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</si>
  <si>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</si>
  <si>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</si>
  <si>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</si>
  <si>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</si>
  <si>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</si>
  <si>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</si>
  <si>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</si>
  <si>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</si>
  <si>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</si>
  <si>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</si>
  <si>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</si>
  <si>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</si>
  <si>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</si>
  <si>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</si>
  <si>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</si>
  <si>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</si>
  <si>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</si>
  <si>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</si>
  <si>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</si>
  <si>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</si>
  <si>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</si>
  <si>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</si>
  <si>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</si>
  <si>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</si>
  <si>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</si>
  <si>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</si>
  <si>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</si>
  <si>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</si>
  <si>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</si>
  <si>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</si>
  <si>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</si>
  <si>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</si>
  <si>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</si>
  <si>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</si>
  <si>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</si>
  <si>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</si>
  <si>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</si>
  <si>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</si>
  <si>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</si>
  <si>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</si>
  <si>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</si>
  <si>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</si>
  <si>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</si>
  <si>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t>1Q21*</t>
  </si>
  <si>
    <t>2Q21*</t>
  </si>
  <si>
    <t>3Q21*</t>
  </si>
  <si>
    <t>4Q21*</t>
  </si>
  <si>
    <r>
      <t xml:space="preserve">Adjusted Net Income (Loss) </t>
    </r>
    <r>
      <rPr>
        <b/>
        <vertAlign val="superscript"/>
        <sz val="8"/>
        <rFont val="Verdana"/>
        <family val="2"/>
      </rPr>
      <t>(1)</t>
    </r>
  </si>
  <si>
    <t>Cash Flow - Reconciliation</t>
  </si>
  <si>
    <t>(-) Working capital changes</t>
  </si>
  <si>
    <t xml:space="preserve">Trade accounts receivables </t>
  </si>
  <si>
    <t>Inventory</t>
  </si>
  <si>
    <t>Other assets</t>
  </si>
  <si>
    <t>Payables</t>
  </si>
  <si>
    <t>Other liabilities</t>
  </si>
  <si>
    <t>Cash flows from operations excluding working capital changes</t>
  </si>
  <si>
    <t>Interest paid</t>
  </si>
  <si>
    <t>Income tax</t>
  </si>
  <si>
    <t xml:space="preserve">Net cash flows from operations excluding working capital changes </t>
  </si>
  <si>
    <t>Dividends and share premium</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</si>
  <si>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</si>
  <si>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</si>
  <si>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</si>
  <si>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</si>
  <si>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</si>
  <si>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</si>
  <si>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</si>
  <si>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</si>
  <si>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</si>
  <si>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</si>
  <si>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</si>
  <si>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</si>
  <si>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</si>
  <si>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</si>
  <si>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</si>
  <si>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</si>
  <si>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</si>
  <si>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</si>
  <si>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</si>
  <si>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</si>
  <si>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</si>
  <si>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</si>
  <si>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</si>
  <si>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</si>
  <si>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</si>
  <si>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</si>
  <si>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</si>
  <si>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</si>
  <si>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</si>
  <si>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</si>
  <si>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</si>
  <si>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</si>
  <si>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</si>
  <si>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</si>
  <si>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</si>
  <si>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</si>
  <si>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</si>
  <si>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</si>
  <si>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</si>
  <si>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</si>
  <si>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</si>
  <si>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</si>
  <si>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</si>
  <si>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</si>
  <si>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</si>
  <si>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</si>
  <si>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Gain (Loss) on sale of property, plant and equipment and intangible assets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</si>
  <si>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</si>
  <si>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</si>
  <si>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</si>
  <si>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</si>
  <si>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</si>
  <si>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</si>
  <si>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</si>
  <si>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</si>
  <si>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</si>
  <si>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</si>
  <si>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</si>
  <si>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</si>
  <si>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</si>
  <si>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</si>
  <si>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</si>
  <si>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</si>
  <si>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</si>
  <si>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</si>
  <si>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</si>
  <si>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</si>
  <si>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</si>
  <si>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</si>
  <si>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</si>
  <si>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</si>
  <si>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</si>
  <si>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</si>
  <si>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</si>
  <si>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</si>
  <si>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</si>
  <si>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</si>
  <si>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</si>
  <si>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</si>
  <si>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</si>
  <si>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</si>
  <si>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</si>
  <si>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</si>
  <si>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</si>
  <si>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</si>
  <si>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</si>
  <si>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</si>
  <si>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</si>
  <si>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</si>
  <si>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</si>
  <si>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</si>
  <si>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</si>
  <si>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</si>
  <si>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</si>
  <si>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</si>
  <si>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</si>
  <si>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</si>
  <si>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</si>
  <si>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</si>
  <si>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</si>
  <si>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</si>
  <si>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</si>
  <si>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</si>
  <si>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</si>
  <si>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</si>
  <si>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</si>
  <si>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</si>
  <si>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</si>
  <si>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</si>
  <si>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</si>
  <si>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</si>
  <si>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</si>
  <si>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</si>
  <si>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</si>
  <si>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</si>
  <si>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</si>
  <si>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</si>
  <si>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</si>
  <si>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</si>
  <si>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</si>
  <si>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</si>
  <si>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</si>
  <si>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</si>
  <si>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</si>
  <si>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</si>
  <si>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</si>
  <si>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</si>
  <si>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</si>
  <si>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</si>
  <si>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</si>
  <si>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</si>
  <si>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</si>
  <si>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</si>
  <si>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</si>
  <si>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</si>
  <si>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</si>
  <si>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</si>
  <si>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</si>
  <si>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</si>
  <si>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</si>
  <si>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</si>
  <si>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</si>
  <si>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</si>
  <si>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 xml:space="preserve">Acquisition of additional percentage in associates </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</si>
  <si>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</si>
  <si>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</si>
  <si>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</si>
  <si>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</si>
  <si>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(1) </t>
    </r>
    <r>
      <rPr>
        <sz val="8"/>
        <color theme="1"/>
        <rFont val="Verdana"/>
        <family val="2"/>
      </rPr>
      <t>Non expansion investments related to sustaining and HSE.</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</si>
  <si>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</si>
  <si>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</si>
  <si>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</si>
  <si>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</si>
  <si>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</si>
  <si>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</si>
  <si>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</si>
  <si>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</si>
  <si>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</si>
  <si>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</si>
  <si>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</si>
  <si>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</si>
  <si>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</si>
  <si>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</si>
  <si>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</si>
  <si>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</si>
  <si>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</si>
  <si>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</si>
  <si>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</si>
  <si>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</si>
  <si>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</si>
  <si>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</si>
  <si>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</si>
  <si>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</si>
  <si>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Dams, asset retirement and environmental obligations</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</si>
  <si>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</si>
  <si>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</si>
  <si>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</si>
  <si>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</si>
  <si>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</si>
  <si>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</si>
  <si>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</si>
  <si>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rPr>
        <vertAlign val="superscript"/>
        <sz val="8"/>
        <rFont val="Verdana"/>
        <family val="2"/>
      </rPr>
      <t>(2)</t>
    </r>
    <r>
      <rPr>
        <sz val="8"/>
        <rFont val="Verdana"/>
        <family val="2"/>
      </rPr>
      <t xml:space="preserve"> Other non-expansion investments. Refer to our earnings release for CAPEX breakdown.</t>
    </r>
  </si>
  <si>
    <r>
      <rPr>
        <vertAlign val="superscript"/>
        <sz val="8"/>
        <color theme="1"/>
        <rFont val="Verdana"/>
        <family val="2"/>
      </rPr>
      <t xml:space="preserve">(3) </t>
    </r>
    <r>
      <rPr>
        <sz val="8"/>
        <color theme="1"/>
        <rFont val="Verdana"/>
        <family val="2"/>
      </rPr>
      <t>Loans and financing, bonds repurchase, net sales of financial investments and other high liquid short term investments.</t>
    </r>
  </si>
  <si>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</si>
  <si>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</si>
  <si>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</si>
  <si>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</si>
  <si>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</si>
  <si>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</si>
  <si>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</si>
  <si>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</si>
  <si>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Price cap realized</t>
  </si>
  <si>
    <t>Jun 30, 2024</t>
  </si>
  <si>
    <t>(1) Refer to “Use of Non-IFRS Financial Measures” for further information. Adjusted EBITDA, adjusted net income (loss) and adjusted EPS, exclude the items presented in the “Net income (loss) reconciliation to Adjusted EBITDA” section of our earnings release. For details on segment definition and accounting policy, please refer to explanatory note 2 – “Information by business segment” in the “Condensed consolidated interim financial statements at and for the three and six-month periods ended on June 30, 2024.”</t>
  </si>
  <si>
    <t>(1) (1) Refer to “Use of Non-IFRS Financial Measures” for further information. Adjusted EBITDA, adjusted net income (loss) and adjusted EPS, exclude the items presented in the “Net income (loss) reconciliation to Adjusted EBITDA” section of our earnings release. For details on segment definition and accounting policy, please refer to explanatory note 2 – “Information by business segment” in the “Condensed consolidated interim financial statements at and for the three and six-month periods ended on June 30, 2024.”</t>
  </si>
  <si>
    <t>Tax voluntary disclosure – VAT discussions</t>
  </si>
  <si>
    <t>Dams obligation</t>
  </si>
  <si>
    <t>Changes in Fair Value of loans and financings</t>
  </si>
  <si>
    <t>Debt modification gain</t>
  </si>
  <si>
    <t>Changes in Fair Value of derivative financial instruments</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</si>
  <si>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 and six-month periods ended on June 30, 2024.”</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</si>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</sst>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4"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sz val="9"/>
      <color rgb="FF50505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3">
    <xf numFmtId="0" fontId="0" fillId="0" borderId="0"/>
    <xf numFmtId="0" fontId="15" fillId="0" borderId="0" applyNumberFormat="0" applyFill="0" applyBorder="0" applyAlignment="0" applyProtection="0"/>
    <xf numFmtId="9" fontId="43" fillId="0" borderId="0" applyFont="0" applyFill="0" applyBorder="0" applyAlignment="0" applyProtection="0"/>
  </cellStyleXfs>
  <cellXfs count="245">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4" fillId="3" borderId="15" xfId="0" applyFont="1" applyFill="1" applyBorder="1" applyAlignment="1">
      <alignment horizontal="left" vertical="center"/>
    </xf>
    <xf numFmtId="0" fontId="4" fillId="3" borderId="15" xfId="0" applyFont="1" applyFill="1" applyBorder="1" applyAlignment="1">
      <alignment horizontal="center"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40" fillId="0" borderId="0" xfId="0" applyFont="1" applyAlignment="1">
      <alignment horizontal="left" vertical="center" indent="2"/>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168" fontId="40" fillId="0" borderId="0" xfId="0" applyNumberFormat="1" applyFont="1" applyAlignment="1">
      <alignment horizontal="center" vertical="center"/>
    </xf>
    <xf numFmtId="168" fontId="40" fillId="8" borderId="0" xfId="0" applyNumberFormat="1" applyFont="1" applyFill="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0" fontId="4" fillId="3" borderId="0" xfId="0" applyFont="1" applyFill="1" applyAlignment="1">
      <alignment horizontal="center" vertical="center"/>
    </xf>
    <xf numFmtId="0" fontId="14" fillId="0" borderId="0" xfId="0" applyFont="1" applyAlignment="1">
      <alignment horizontal="left"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cellXfs>
  <cellStyles count="3">
    <cellStyle name="Hiperlink" xfId="1" builtinId="8"/>
    <cellStyle name="Normal" xfId="0" builtinId="0"/>
    <cellStyle name="Porcentagem" xfId="2" builtinId="5"/>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44823</xdr:colOff>
      <xdr:row>4</xdr:row>
      <xdr:rowOff>123265</xdr:rowOff>
    </xdr:from>
    <xdr:to>
      <xdr:col>22</xdr:col>
      <xdr:colOff>582704</xdr:colOff>
      <xdr:row>47</xdr:row>
      <xdr:rowOff>134470</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5618"/>
          <a:ext cx="15822705" cy="7732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b="0" i="0" u="none" strike="noStrike" baseline="0">
            <a:solidFill>
              <a:schemeClr val="dk1"/>
            </a:solidFill>
            <a:latin typeface="+mn-lt"/>
            <a:ea typeface="+mn-ea"/>
            <a:cs typeface="+mn-cs"/>
          </a:endParaRPr>
        </a:p>
        <a:p>
          <a:r>
            <a:rPr lang="en-US" sz="1100">
              <a:solidFill>
                <a:schemeClr val="dk1"/>
              </a:solidFill>
              <a:effectLst/>
              <a:latin typeface="+mn-lt"/>
              <a:ea typeface="+mn-ea"/>
              <a:cs typeface="+mn-cs"/>
            </a:rPr>
            <a:t>Nexa’s management uses Consolidated Adjusted EBITDA as an additional performance measure on a consolidated basis, in addition to, and not as a substitute for, net income. We believe this measure provides useful information about the performance of our operations as it facilitates consistent comparisons between periods, planning and forecasting of future operating results reflecting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greenfield projects (currently, only Aripuanã has reached these stages). Pre-operating and ramp-up expenses incurred during the commissioning and ramp-up of phases of Aripuanã are not considered infrequent, unusual or non-recurring expenses, as they have recurred in prior years with respect to Aripuanã and may recur in the future with respect to Aripuanã or any other projects that may reach the commissioning or ramp-up phases. Our management believes this adjustment is helpful because it shows our performance without the impact of specific expenses relating to a greenfield project that has reached the commissioning or ramp-up phases, with no connection with the performance of our other existing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When applicable, Adjusted EBITDA also excludes the impact of (i) events that are non-recurring, unusual or infrequent, and (ii) other specific events that, by their nature and scope, do not reflect our operational performance for the specific period in our management’s view. These events did not impact our Adjusted EBITDA in 2023 and 2022 but may impact future periods.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In this document, </a:t>
          </a:r>
          <a:r>
            <a:rPr lang="en-US" sz="1100">
              <a:solidFill>
                <a:schemeClr val="dk1"/>
              </a:solidFill>
              <a:effectLst/>
              <a:latin typeface="+mn-lt"/>
              <a:ea typeface="+mn-ea"/>
              <a:cs typeface="+mn-cs"/>
            </a:rPr>
            <a:t>we present Consolidated Adjusted EBITDA, which we define as net income (loss) for the year/period, adjusted by (i) share in the results of associates, depreciation and amortization, net financial results and income tax; (ii) addition of cash dividends received from associates; (iii) non-cash events and non-cash gains or losses that do not specifically reflect our operational performance for the specific period (including: (loss) gain on sale of investments; impairment and impairment reversals; (loss) gain on sale of long-lived assets; write-offs of long-lived assets; remeasurement in estimates of asset retirement obligations; and other restoration obligations); and (iv) pre-operating and ramp-up expenses incurred during the commissioning and ramp-up phases of greenfield projects (currently, Aripuanã).</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FATORES"/>
      <sheetName val="ce"/>
      <sheetName val="CECO"/>
      <sheetName val="TESTE"/>
      <sheetName val="Base - Não apagar"/>
      <sheetName val="Column 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tarifas_abertas_internet"/>
      <sheetName val="Sist_Transm_Dist_Glob__"/>
      <sheetName val="Base_Calc"/>
      <sheetName val="Base_Dados"/>
      <sheetName val="Taxas"/>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tarifas_abertas_internet1"/>
      <sheetName val="Sist_Transm_Dist_Glob__1"/>
      <sheetName val="Aquisição"/>
      <sheetName val="ABRIL 2000"/>
      <sheetName val="FF3"/>
      <sheetName val="Apoio"/>
      <sheetName val="Classificação"/>
      <sheetName val="Plan1 (2)"/>
      <sheetName val="P&amp;L_EBITDA"/>
      <sheetName val="Razão"/>
      <sheetName val="Resumen"/>
      <sheetName val="OTR_CRED_"/>
      <sheetName val="GASTOS_LE2000"/>
      <sheetName val="Base_FIN-NNG-PRE"/>
      <sheetName val="Base_O&amp;M"/>
      <sheetName val="Referência_Macro"/>
      <sheetName val="Base_-_Não_apagar"/>
      <sheetName val="Column_Test-S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CSCCincSKR"/>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VALIDADOR"/>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Bancos"/>
      <sheetName val="Margem Carteiras"/>
      <sheetName val="Result Ind Carteiras"/>
      <sheetName val="Result Ind Resumido"/>
      <sheetName val="Módulo1"/>
      <sheetName val="Módulo2"/>
      <sheetName val="Módulo3"/>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Inputs_Unidades_Geradoras"/>
      <sheetName val="Cover"/>
      <sheetName val="GASTOS_LE20001"/>
      <sheetName val="Referência_Macro1"/>
      <sheetName val="Base_-_Não_apagar1"/>
      <sheetName val="Column_Test-S21"/>
      <sheetName val="Definições_Consolidada"/>
      <sheetName val="RDEG fev 07"/>
      <sheetName val="Real Mensal"/>
      <sheetName val="Sispec99"/>
      <sheetName val="Tabelas"/>
      <sheetName val="Gráfico"/>
      <sheetName val="D.DRE_A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refreshError="1"/>
      <sheetData sheetId="125" refreshError="1"/>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refreshError="1"/>
      <sheetData sheetId="233" refreshError="1"/>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sheetData sheetId="247"/>
      <sheetData sheetId="248"/>
      <sheetData sheetId="249"/>
      <sheetData sheetId="250"/>
      <sheetData sheetId="251"/>
      <sheetData sheetId="252"/>
      <sheetData sheetId="253"/>
      <sheetData sheetId="254"/>
      <sheetData sheetId="255" refreshError="1"/>
      <sheetData sheetId="256"/>
      <sheetData sheetId="257"/>
      <sheetData sheetId="258"/>
      <sheetData sheetId="259"/>
      <sheetData sheetId="260"/>
      <sheetData sheetId="261"/>
      <sheetData sheetId="262"/>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refreshError="1"/>
      <sheetData sheetId="354" refreshError="1"/>
      <sheetData sheetId="355"/>
      <sheetData sheetId="356" refreshError="1"/>
      <sheetData sheetId="357"/>
      <sheetData sheetId="358"/>
      <sheetData sheetId="359"/>
      <sheetData sheetId="360" refreshError="1"/>
      <sheetData sheetId="361" refreshError="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sheetData sheetId="386"/>
      <sheetData sheetId="387"/>
      <sheetData sheetId="388"/>
      <sheetData sheetId="389" refreshError="1"/>
      <sheetData sheetId="390" refreshError="1"/>
      <sheetData sheetId="391" refreshError="1"/>
      <sheetData sheetId="392" refreshError="1"/>
      <sheetData sheetId="393" refreshError="1"/>
      <sheetData sheetId="394" refreshError="1"/>
      <sheetData sheetId="39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0"/>
  <sheetViews>
    <sheetView showGridLines="0" zoomScale="115" zoomScaleNormal="115" workbookViewId="0"/>
  </sheetViews>
  <sheetFormatPr defaultColWidth="8.7109375" defaultRowHeight="15" customHeight="1" x14ac:dyDescent="0.2"/>
  <cols>
    <col min="1" max="1" width="5.7109375" style="111" customWidth="1"/>
    <col min="2" max="2" width="4.5703125" style="136" bestFit="1" customWidth="1"/>
    <col min="3" max="3" width="45.5703125" style="135" bestFit="1" customWidth="1"/>
    <col min="4" max="16384" width="8.7109375" style="111"/>
  </cols>
  <sheetData>
    <row r="8" spans="2:4" ht="15" customHeight="1" x14ac:dyDescent="0.2">
      <c r="B8" s="240" t="s">
        <v>261</v>
      </c>
      <c r="C8" s="240"/>
    </row>
    <row r="9" spans="2:4" ht="15" customHeight="1" x14ac:dyDescent="0.2">
      <c r="B9" s="240"/>
      <c r="C9" s="240"/>
    </row>
    <row r="10" spans="2:4" ht="15" customHeight="1" x14ac:dyDescent="0.2">
      <c r="B10" s="240"/>
      <c r="C10" s="240"/>
    </row>
    <row r="12" spans="2:4" ht="15" customHeight="1" x14ac:dyDescent="0.2">
      <c r="B12" s="133">
        <v>1</v>
      </c>
      <c r="C12" s="137" t="s">
        <v>47</v>
      </c>
      <c r="D12" s="112"/>
    </row>
    <row r="13" spans="2:4" ht="15" customHeight="1" x14ac:dyDescent="0.2">
      <c r="B13" s="133"/>
      <c r="C13" s="137"/>
      <c r="D13" s="112"/>
    </row>
    <row r="14" spans="2:4" ht="15" customHeight="1" x14ac:dyDescent="0.2">
      <c r="B14" s="133">
        <v>2</v>
      </c>
      <c r="C14" s="137" t="s">
        <v>198</v>
      </c>
      <c r="D14" s="112"/>
    </row>
    <row r="15" spans="2:4" ht="15" customHeight="1" x14ac:dyDescent="0.2">
      <c r="B15" s="134"/>
      <c r="C15" s="138"/>
    </row>
    <row r="16" spans="2:4" ht="15" customHeight="1" x14ac:dyDescent="0.2">
      <c r="B16" s="133">
        <v>3</v>
      </c>
      <c r="C16" s="137" t="s">
        <v>167</v>
      </c>
    </row>
    <row r="17" spans="2:3" ht="15" customHeight="1" x14ac:dyDescent="0.2">
      <c r="B17" s="134"/>
      <c r="C17" s="138"/>
    </row>
    <row r="18" spans="2:3" ht="15" customHeight="1" x14ac:dyDescent="0.2">
      <c r="B18" s="133">
        <v>4</v>
      </c>
      <c r="C18" s="137" t="s">
        <v>168</v>
      </c>
    </row>
    <row r="19" spans="2:3" ht="15" customHeight="1" x14ac:dyDescent="0.2">
      <c r="B19" s="134"/>
      <c r="C19" s="138"/>
    </row>
    <row r="20" spans="2:3" ht="15" customHeight="1" x14ac:dyDescent="0.2">
      <c r="B20" s="133">
        <v>5</v>
      </c>
      <c r="C20" s="137" t="s">
        <v>30</v>
      </c>
    </row>
    <row r="21" spans="2:3" ht="15" customHeight="1" x14ac:dyDescent="0.2">
      <c r="B21" s="134"/>
      <c r="C21" s="138"/>
    </row>
    <row r="22" spans="2:3" ht="15" customHeight="1" x14ac:dyDescent="0.2">
      <c r="B22" s="133">
        <v>6</v>
      </c>
      <c r="C22" s="137" t="s">
        <v>84</v>
      </c>
    </row>
    <row r="23" spans="2:3" ht="15" customHeight="1" x14ac:dyDescent="0.2">
      <c r="B23" s="134"/>
    </row>
    <row r="24" spans="2:3" ht="15" customHeight="1" x14ac:dyDescent="0.2">
      <c r="B24" s="133">
        <v>7</v>
      </c>
      <c r="C24" s="137" t="s">
        <v>85</v>
      </c>
    </row>
    <row r="26" spans="2:3" ht="15" customHeight="1" x14ac:dyDescent="0.2">
      <c r="B26" s="133">
        <v>8</v>
      </c>
      <c r="C26" s="137" t="s">
        <v>193</v>
      </c>
    </row>
    <row r="28" spans="2:3" ht="15" customHeight="1" x14ac:dyDescent="0.2">
      <c r="B28" s="133">
        <v>9</v>
      </c>
      <c r="C28" s="137" t="s">
        <v>74</v>
      </c>
    </row>
    <row r="30" spans="2:3" ht="15" customHeight="1" x14ac:dyDescent="0.2">
      <c r="B30" s="133">
        <v>10</v>
      </c>
      <c r="C30" s="137" t="s">
        <v>163</v>
      </c>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P36"/>
  <sheetViews>
    <sheetView showGridLines="0" zoomScaleNormal="100" workbookViewId="0"/>
  </sheetViews>
  <sheetFormatPr defaultColWidth="9.140625" defaultRowHeight="20.100000000000001" customHeight="1" x14ac:dyDescent="0.2"/>
  <cols>
    <col min="1" max="1" width="5.7109375" style="57" customWidth="1"/>
    <col min="2" max="2" width="66.140625" style="113" bestFit="1" customWidth="1"/>
    <col min="3" max="16" width="17.7109375" style="113" customWidth="1"/>
    <col min="17" max="16384" width="9.140625" style="113"/>
  </cols>
  <sheetData>
    <row r="1" spans="1:16" s="14" customFormat="1" ht="15" customHeight="1" x14ac:dyDescent="0.25">
      <c r="A1" s="58"/>
    </row>
    <row r="2" spans="1:16" s="14" customFormat="1" ht="15" customHeight="1" x14ac:dyDescent="0.25">
      <c r="A2" s="58"/>
    </row>
    <row r="3" spans="1:16" s="14" customFormat="1" ht="15" customHeight="1" x14ac:dyDescent="0.25">
      <c r="A3" s="58"/>
      <c r="B3" s="98" t="s">
        <v>59</v>
      </c>
      <c r="C3" s="98"/>
      <c r="D3" s="98"/>
      <c r="E3" s="15"/>
      <c r="F3" s="15"/>
      <c r="G3" s="15"/>
      <c r="H3" s="15"/>
      <c r="I3" s="98"/>
      <c r="J3" s="15"/>
      <c r="K3" s="15"/>
      <c r="L3" s="15"/>
      <c r="M3" s="15"/>
      <c r="N3" s="98"/>
      <c r="O3" s="15"/>
      <c r="P3" s="15"/>
    </row>
    <row r="4" spans="1:16" s="14" customFormat="1" ht="8.1" customHeight="1" x14ac:dyDescent="0.25">
      <c r="A4" s="58"/>
      <c r="B4" s="98"/>
      <c r="C4" s="98"/>
      <c r="D4" s="98"/>
      <c r="E4" s="15"/>
      <c r="F4" s="15"/>
      <c r="G4" s="15"/>
      <c r="H4" s="15"/>
      <c r="I4" s="98"/>
      <c r="J4" s="15"/>
      <c r="K4" s="15"/>
      <c r="L4" s="15"/>
      <c r="M4" s="15"/>
      <c r="N4" s="98"/>
      <c r="O4" s="15"/>
      <c r="P4" s="15"/>
    </row>
    <row r="5" spans="1:16" customFormat="1" ht="30" customHeight="1" x14ac:dyDescent="0.25">
      <c r="A5" s="109"/>
      <c r="B5" s="101" t="s">
        <v>206</v>
      </c>
      <c r="C5" s="139">
        <v>2020</v>
      </c>
      <c r="D5" s="139">
        <v>2021</v>
      </c>
      <c r="E5" s="139" t="s">
        <v>52</v>
      </c>
      <c r="F5" s="139" t="s">
        <v>203</v>
      </c>
      <c r="G5" s="139" t="s">
        <v>210</v>
      </c>
      <c r="H5" s="139" t="s">
        <v>213</v>
      </c>
      <c r="I5" s="139">
        <v>2022</v>
      </c>
      <c r="J5" s="139" t="s">
        <v>222</v>
      </c>
      <c r="K5" s="139" t="s">
        <v>234</v>
      </c>
      <c r="L5" s="139" t="s">
        <v>240</v>
      </c>
      <c r="M5" s="139" t="s">
        <v>242</v>
      </c>
      <c r="N5" s="139">
        <v>2023</v>
      </c>
      <c r="O5" s="139" t="s">
        <v>246</v>
      </c>
      <c r="P5" s="139" t="s">
        <v>261</v>
      </c>
    </row>
    <row r="6" spans="1:16" customFormat="1" ht="9.9499999999999993" customHeight="1" x14ac:dyDescent="0.25">
      <c r="A6" s="109"/>
      <c r="B6" s="191"/>
      <c r="C6" s="191"/>
      <c r="D6" s="199"/>
      <c r="E6" s="192"/>
      <c r="F6" s="192"/>
      <c r="G6" s="192"/>
      <c r="H6" s="192"/>
      <c r="I6" s="199"/>
      <c r="J6" s="192"/>
      <c r="K6" s="192"/>
      <c r="L6" s="192"/>
      <c r="M6" s="192"/>
      <c r="N6" s="199"/>
      <c r="O6" s="192"/>
      <c r="P6" s="192"/>
    </row>
    <row r="7" spans="1:16" customFormat="1" ht="18" customHeight="1" x14ac:dyDescent="0.25">
      <c r="A7" s="109">
        <v>22</v>
      </c>
      <c r="B7" s="193" t="s">
        <v>260</v>
      </c>
      <c r="C7" s="194">
        <v>398.51499999999999</v>
      </c>
      <c r="D7" s="200">
        <v>661.11900000000003</v>
      </c>
      <c r="E7" s="194">
        <v>70.126000000000005</v>
      </c>
      <c r="F7" s="194">
        <v>218.49100000000001</v>
      </c>
      <c r="G7" s="194">
        <v>69.763999999999996</v>
      </c>
      <c r="H7" s="194">
        <v>140.50102611814074</v>
      </c>
      <c r="I7" s="200">
        <v>498.8820261181408</v>
      </c>
      <c r="J7" s="194">
        <v>1.1599999999999999</v>
      </c>
      <c r="K7" s="194">
        <v>134.5</v>
      </c>
      <c r="L7" s="194">
        <v>134.976</v>
      </c>
      <c r="M7" s="194">
        <v>145.97200000000001</v>
      </c>
      <c r="N7" s="200">
        <v>416.608</v>
      </c>
      <c r="O7" s="194">
        <v>-43.616</v>
      </c>
      <c r="P7" s="194">
        <v>116.203</v>
      </c>
    </row>
    <row r="8" spans="1:16" customFormat="1" ht="18" customHeight="1" x14ac:dyDescent="0.25">
      <c r="A8" s="109">
        <v>21</v>
      </c>
      <c r="B8" s="191" t="s">
        <v>60</v>
      </c>
      <c r="C8" s="192">
        <v>105.33</v>
      </c>
      <c r="D8" s="199">
        <v>-83.796000000000006</v>
      </c>
      <c r="E8" s="192">
        <v>-164.11099999999999</v>
      </c>
      <c r="F8" s="192">
        <v>-30.81</v>
      </c>
      <c r="G8" s="192">
        <v>-29.439</v>
      </c>
      <c r="H8" s="192">
        <v>-10.157</v>
      </c>
      <c r="I8" s="199">
        <v>-234.517</v>
      </c>
      <c r="J8" s="192">
        <v>-114.68</v>
      </c>
      <c r="K8" s="192">
        <v>78.581000000000003</v>
      </c>
      <c r="L8" s="192">
        <v>87.734999999999999</v>
      </c>
      <c r="M8" s="192">
        <v>49.594000000000001</v>
      </c>
      <c r="N8" s="199">
        <v>101.23</v>
      </c>
      <c r="O8" s="192">
        <v>-124.60299999999999</v>
      </c>
      <c r="P8" s="192">
        <v>-16.637</v>
      </c>
    </row>
    <row r="9" spans="1:16" customFormat="1" ht="18" customHeight="1" x14ac:dyDescent="0.25">
      <c r="A9" s="109">
        <v>76</v>
      </c>
      <c r="B9" s="195" t="s">
        <v>61</v>
      </c>
      <c r="C9" s="209">
        <v>-68.896000000000001</v>
      </c>
      <c r="D9" s="210">
        <v>-54.683999999999997</v>
      </c>
      <c r="E9" s="209">
        <v>48.238999999999997</v>
      </c>
      <c r="F9" s="209">
        <v>-21.524999999999999</v>
      </c>
      <c r="G9" s="209">
        <v>23.001999999999999</v>
      </c>
      <c r="H9" s="209">
        <v>-78.930999999999997</v>
      </c>
      <c r="I9" s="210">
        <v>-29.215000000000003</v>
      </c>
      <c r="J9" s="209">
        <v>48.381999999999998</v>
      </c>
      <c r="K9" s="209">
        <v>36.920999999999999</v>
      </c>
      <c r="L9" s="209">
        <v>-30.937999999999999</v>
      </c>
      <c r="M9" s="209">
        <v>3.702</v>
      </c>
      <c r="N9" s="210">
        <v>58.066999999999993</v>
      </c>
      <c r="O9" s="209">
        <v>-44.03</v>
      </c>
      <c r="P9" s="209">
        <v>-28.07</v>
      </c>
    </row>
    <row r="10" spans="1:16" customFormat="1" ht="18" customHeight="1" x14ac:dyDescent="0.25">
      <c r="A10" s="109">
        <v>77</v>
      </c>
      <c r="B10" s="195" t="s">
        <v>62</v>
      </c>
      <c r="C10" s="209">
        <v>8.8829999999999956</v>
      </c>
      <c r="D10" s="210">
        <v>-102.06800000000001</v>
      </c>
      <c r="E10" s="209">
        <v>-105.465</v>
      </c>
      <c r="F10" s="209">
        <v>-60.091999999999999</v>
      </c>
      <c r="G10" s="209">
        <v>43.77</v>
      </c>
      <c r="H10" s="209">
        <v>46.716000000000001</v>
      </c>
      <c r="I10" s="210">
        <v>-75.070999999999998</v>
      </c>
      <c r="J10" s="209">
        <v>-4.6859999999999999</v>
      </c>
      <c r="K10" s="209">
        <v>64.866</v>
      </c>
      <c r="L10" s="209">
        <v>54.887999999999998</v>
      </c>
      <c r="M10" s="209">
        <v>11.933999999999999</v>
      </c>
      <c r="N10" s="210">
        <v>127.002</v>
      </c>
      <c r="O10" s="209">
        <v>-16.809000000000001</v>
      </c>
      <c r="P10" s="209">
        <v>-56.259</v>
      </c>
    </row>
    <row r="11" spans="1:16" customFormat="1" ht="18" customHeight="1" x14ac:dyDescent="0.25">
      <c r="A11" s="109">
        <v>79</v>
      </c>
      <c r="B11" s="195" t="s">
        <v>63</v>
      </c>
      <c r="C11" s="209">
        <v>22.747999999999998</v>
      </c>
      <c r="D11" s="210">
        <v>-62.247999999999998</v>
      </c>
      <c r="E11" s="209">
        <v>-7.9610000000000003</v>
      </c>
      <c r="F11" s="209">
        <v>8.327</v>
      </c>
      <c r="G11" s="209">
        <v>-30.702000000000002</v>
      </c>
      <c r="H11" s="209">
        <v>-33.622999999999998</v>
      </c>
      <c r="I11" s="210">
        <v>-63.959000000000003</v>
      </c>
      <c r="J11" s="209">
        <v>-17.251999999999999</v>
      </c>
      <c r="K11" s="209">
        <v>-14.3</v>
      </c>
      <c r="L11" s="209">
        <v>-26.152000000000001</v>
      </c>
      <c r="M11" s="209">
        <v>2.6999999999999691E-2</v>
      </c>
      <c r="N11" s="210">
        <v>-57.677000000000007</v>
      </c>
      <c r="O11" s="209">
        <v>-6.4870000000000001</v>
      </c>
      <c r="P11" s="209">
        <v>-52.508000000000003</v>
      </c>
    </row>
    <row r="12" spans="1:16" customFormat="1" ht="18" customHeight="1" x14ac:dyDescent="0.25">
      <c r="A12" s="109">
        <v>82</v>
      </c>
      <c r="B12" s="195" t="s">
        <v>64</v>
      </c>
      <c r="C12" s="209">
        <v>84.11399999999999</v>
      </c>
      <c r="D12" s="210">
        <v>132.44499999999999</v>
      </c>
      <c r="E12" s="209">
        <v>-56.002000000000002</v>
      </c>
      <c r="F12" s="209">
        <v>52.41</v>
      </c>
      <c r="G12" s="209">
        <v>-70.846000000000004</v>
      </c>
      <c r="H12" s="209">
        <v>25.614000000000001</v>
      </c>
      <c r="I12" s="210">
        <v>-48.824000000000012</v>
      </c>
      <c r="J12" s="209">
        <v>-99.658999999999992</v>
      </c>
      <c r="K12" s="209">
        <v>-18.275999999999996</v>
      </c>
      <c r="L12" s="209">
        <v>68.722999999999999</v>
      </c>
      <c r="M12" s="209">
        <v>65.834999999999994</v>
      </c>
      <c r="N12" s="210">
        <v>16.622999999999994</v>
      </c>
      <c r="O12" s="209">
        <v>-42.328000000000003</v>
      </c>
      <c r="P12" s="209">
        <v>57.460999999999999</v>
      </c>
    </row>
    <row r="13" spans="1:16" customFormat="1" ht="18" customHeight="1" x14ac:dyDescent="0.25">
      <c r="A13" s="109">
        <v>84</v>
      </c>
      <c r="B13" s="195" t="s">
        <v>65</v>
      </c>
      <c r="C13" s="209">
        <v>58.481000000000002</v>
      </c>
      <c r="D13" s="210">
        <v>2.7590000000000003</v>
      </c>
      <c r="E13" s="209">
        <v>-42.921999999999997</v>
      </c>
      <c r="F13" s="209">
        <v>-9.93</v>
      </c>
      <c r="G13" s="209">
        <v>5.3369999999999997</v>
      </c>
      <c r="H13" s="209">
        <v>30.067</v>
      </c>
      <c r="I13" s="210">
        <v>-17.448</v>
      </c>
      <c r="J13" s="209">
        <v>-41.465000000000003</v>
      </c>
      <c r="K13" s="209">
        <v>9.3699999999999992</v>
      </c>
      <c r="L13" s="209">
        <v>21.213999999999999</v>
      </c>
      <c r="M13" s="209">
        <v>-31.904</v>
      </c>
      <c r="N13" s="210">
        <v>-42.785000000000011</v>
      </c>
      <c r="O13" s="209">
        <v>-14.949</v>
      </c>
      <c r="P13" s="209">
        <v>62.738999999999997</v>
      </c>
    </row>
    <row r="14" spans="1:16" customFormat="1" ht="9.9499999999999993" customHeight="1" x14ac:dyDescent="0.25">
      <c r="A14" s="109"/>
      <c r="B14" s="191"/>
      <c r="C14" s="192"/>
      <c r="D14" s="199"/>
      <c r="E14" s="192"/>
      <c r="F14" s="192"/>
      <c r="G14" s="192"/>
      <c r="H14" s="192"/>
      <c r="I14" s="199"/>
      <c r="J14" s="192"/>
      <c r="K14" s="192"/>
      <c r="L14" s="192"/>
      <c r="M14" s="192"/>
      <c r="N14" s="199"/>
      <c r="O14" s="192"/>
      <c r="P14" s="192"/>
    </row>
    <row r="15" spans="1:16" customFormat="1" ht="18" customHeight="1" x14ac:dyDescent="0.25">
      <c r="A15" s="109"/>
      <c r="B15" s="196" t="s">
        <v>66</v>
      </c>
      <c r="C15" s="197">
        <f t="shared" ref="C15:J15" si="0">C7-C8</f>
        <v>293.185</v>
      </c>
      <c r="D15" s="201">
        <f t="shared" si="0"/>
        <v>744.91500000000008</v>
      </c>
      <c r="E15" s="197">
        <f t="shared" si="0"/>
        <v>234.23699999999999</v>
      </c>
      <c r="F15" s="197">
        <f t="shared" si="0"/>
        <v>249.30100000000002</v>
      </c>
      <c r="G15" s="197">
        <f t="shared" si="0"/>
        <v>99.203000000000003</v>
      </c>
      <c r="H15" s="197">
        <f t="shared" si="0"/>
        <v>150.65802611814075</v>
      </c>
      <c r="I15" s="201">
        <f t="shared" si="0"/>
        <v>733.3990261181408</v>
      </c>
      <c r="J15" s="197">
        <f t="shared" si="0"/>
        <v>115.84</v>
      </c>
      <c r="K15" s="197">
        <f t="shared" ref="K15:O15" si="1">K7-K8</f>
        <v>55.918999999999997</v>
      </c>
      <c r="L15" s="197">
        <f t="shared" si="1"/>
        <v>47.241</v>
      </c>
      <c r="M15" s="197">
        <f t="shared" si="1"/>
        <v>96.378000000000014</v>
      </c>
      <c r="N15" s="201">
        <f t="shared" si="1"/>
        <v>315.37799999999999</v>
      </c>
      <c r="O15" s="197">
        <f t="shared" si="1"/>
        <v>80.986999999999995</v>
      </c>
      <c r="P15" s="197">
        <f t="shared" ref="P15" si="2">P7-P8</f>
        <v>132.84</v>
      </c>
    </row>
    <row r="16" spans="1:16" customFormat="1" ht="15" customHeight="1" x14ac:dyDescent="0.25">
      <c r="A16" s="109"/>
      <c r="B16" s="14"/>
      <c r="C16" s="192"/>
      <c r="D16" s="199"/>
      <c r="E16" s="192"/>
      <c r="F16" s="192"/>
      <c r="G16" s="192"/>
      <c r="H16" s="192"/>
      <c r="I16" s="199"/>
      <c r="J16" s="192"/>
      <c r="K16" s="192"/>
      <c r="L16" s="192"/>
      <c r="M16" s="192"/>
      <c r="N16" s="199"/>
      <c r="O16" s="192"/>
      <c r="P16" s="192"/>
    </row>
    <row r="17" spans="1:16" customFormat="1" ht="18" customHeight="1" x14ac:dyDescent="0.25">
      <c r="A17" s="109">
        <v>24</v>
      </c>
      <c r="B17" s="198" t="s">
        <v>67</v>
      </c>
      <c r="C17" s="192">
        <v>-71.290999999999997</v>
      </c>
      <c r="D17" s="199">
        <v>-122.527</v>
      </c>
      <c r="E17" s="192">
        <v>-30.797999999999998</v>
      </c>
      <c r="F17" s="192">
        <v>-28.77</v>
      </c>
      <c r="G17" s="192">
        <v>-29.611000000000001</v>
      </c>
      <c r="H17" s="192">
        <v>-21.077999999999999</v>
      </c>
      <c r="I17" s="199">
        <v>-110.25700000000001</v>
      </c>
      <c r="J17" s="192">
        <v>-31.8</v>
      </c>
      <c r="K17" s="192">
        <v>-27.382999999999999</v>
      </c>
      <c r="L17" s="192">
        <v>-29.442</v>
      </c>
      <c r="M17" s="192">
        <v>-24.946000000000002</v>
      </c>
      <c r="N17" s="199">
        <v>-113.571</v>
      </c>
      <c r="O17" s="192">
        <v>-31.632000000000001</v>
      </c>
      <c r="P17" s="192">
        <v>-25.904</v>
      </c>
    </row>
    <row r="18" spans="1:16" customFormat="1" ht="18" customHeight="1" x14ac:dyDescent="0.25">
      <c r="A18" s="109">
        <v>27</v>
      </c>
      <c r="B18" s="198" t="s">
        <v>68</v>
      </c>
      <c r="C18" s="192">
        <v>-21.042999999999999</v>
      </c>
      <c r="D18" s="199">
        <v>-45.606999999999999</v>
      </c>
      <c r="E18" s="192">
        <v>-58.631999999999998</v>
      </c>
      <c r="F18" s="192">
        <v>-20.434000000000001</v>
      </c>
      <c r="G18" s="192">
        <v>-25.739000000000001</v>
      </c>
      <c r="H18" s="192">
        <v>-13.914</v>
      </c>
      <c r="I18" s="199">
        <v>-118.71899999999999</v>
      </c>
      <c r="J18" s="192">
        <v>-25.029</v>
      </c>
      <c r="K18" s="192">
        <v>-12.428000000000001</v>
      </c>
      <c r="L18" s="192">
        <v>-8.3379999999999992</v>
      </c>
      <c r="M18" s="192">
        <v>-10.396000000000001</v>
      </c>
      <c r="N18" s="199">
        <v>-56.191000000000003</v>
      </c>
      <c r="O18" s="192">
        <v>-14.331</v>
      </c>
      <c r="P18" s="192">
        <v>-10.544</v>
      </c>
    </row>
    <row r="19" spans="1:16" customFormat="1" ht="18" customHeight="1" x14ac:dyDescent="0.25">
      <c r="A19" s="109">
        <v>20</v>
      </c>
      <c r="B19" s="198" t="s">
        <v>207</v>
      </c>
      <c r="C19" s="192">
        <v>-123.64455802074121</v>
      </c>
      <c r="D19" s="199">
        <v>-220.65619745520004</v>
      </c>
      <c r="E19" s="192">
        <v>-45.916124585617581</v>
      </c>
      <c r="F19" s="192">
        <v>-69.457924470861855</v>
      </c>
      <c r="G19" s="192">
        <v>-70.417833491480678</v>
      </c>
      <c r="H19" s="192">
        <v>-94.06106712615356</v>
      </c>
      <c r="I19" s="199">
        <v>-279.85294967411369</v>
      </c>
      <c r="J19" s="192">
        <v>-58.242896950872932</v>
      </c>
      <c r="K19" s="192">
        <v>-62.98272774590631</v>
      </c>
      <c r="L19" s="192">
        <v>-75.401037459029638</v>
      </c>
      <c r="M19" s="192">
        <v>-111.87344486989535</v>
      </c>
      <c r="N19" s="199">
        <v>-308.50010702570427</v>
      </c>
      <c r="O19" s="192">
        <v>-74.316413647264682</v>
      </c>
      <c r="P19" s="192">
        <v>-63.861515984550657</v>
      </c>
    </row>
    <row r="20" spans="1:16" customFormat="1" ht="9.9499999999999993" customHeight="1" x14ac:dyDescent="0.25">
      <c r="A20" s="109"/>
      <c r="B20" s="191"/>
      <c r="C20" s="192"/>
      <c r="D20" s="199"/>
      <c r="E20" s="192"/>
      <c r="F20" s="192"/>
      <c r="G20" s="192"/>
      <c r="H20" s="192"/>
      <c r="I20" s="199"/>
      <c r="J20" s="192"/>
      <c r="K20" s="192"/>
      <c r="L20" s="192"/>
      <c r="M20" s="192"/>
      <c r="N20" s="199"/>
      <c r="O20" s="192"/>
      <c r="P20" s="192"/>
    </row>
    <row r="21" spans="1:16" customFormat="1" ht="18" customHeight="1" x14ac:dyDescent="0.25">
      <c r="A21" s="109"/>
      <c r="B21" s="196" t="s">
        <v>69</v>
      </c>
      <c r="C21" s="197">
        <f t="shared" ref="C21:J21" si="3">SUM(C15,C17:C19)</f>
        <v>77.206441979258784</v>
      </c>
      <c r="D21" s="201">
        <f t="shared" si="3"/>
        <v>356.12480254479999</v>
      </c>
      <c r="E21" s="197">
        <f t="shared" si="3"/>
        <v>98.890875414382407</v>
      </c>
      <c r="F21" s="197">
        <f t="shared" si="3"/>
        <v>130.63907552913815</v>
      </c>
      <c r="G21" s="197">
        <f t="shared" si="3"/>
        <v>-26.564833491480684</v>
      </c>
      <c r="H21" s="197">
        <f t="shared" si="3"/>
        <v>21.604958991987189</v>
      </c>
      <c r="I21" s="201">
        <f t="shared" si="3"/>
        <v>224.57007644402717</v>
      </c>
      <c r="J21" s="197">
        <f t="shared" si="3"/>
        <v>0.7681030491270775</v>
      </c>
      <c r="K21" s="197">
        <f t="shared" ref="K21:O21" si="4">SUM(K15,K17:K19)</f>
        <v>-46.874727745906313</v>
      </c>
      <c r="L21" s="197">
        <f t="shared" si="4"/>
        <v>-65.940037459029639</v>
      </c>
      <c r="M21" s="197">
        <f t="shared" si="4"/>
        <v>-50.837444869895336</v>
      </c>
      <c r="N21" s="201">
        <f t="shared" si="4"/>
        <v>-162.88410702570428</v>
      </c>
      <c r="O21" s="197">
        <f t="shared" si="4"/>
        <v>-39.292413647264695</v>
      </c>
      <c r="P21" s="197">
        <f t="shared" ref="P21" si="5">SUM(P15,P17:P19)</f>
        <v>32.530484015449353</v>
      </c>
    </row>
    <row r="22" spans="1:16" customFormat="1" ht="15" customHeight="1" x14ac:dyDescent="0.25">
      <c r="A22" s="109"/>
      <c r="B22" s="14"/>
      <c r="C22" s="192"/>
      <c r="D22" s="199"/>
      <c r="E22" s="192"/>
      <c r="F22" s="192"/>
      <c r="G22" s="192"/>
      <c r="H22" s="192"/>
      <c r="I22" s="199"/>
      <c r="J22" s="192"/>
      <c r="K22" s="192"/>
      <c r="L22" s="192"/>
      <c r="M22" s="192"/>
      <c r="N22" s="199"/>
      <c r="O22" s="192"/>
      <c r="P22" s="192"/>
    </row>
    <row r="23" spans="1:16" customFormat="1" ht="18" customHeight="1" x14ac:dyDescent="0.25">
      <c r="A23" s="109">
        <v>15</v>
      </c>
      <c r="B23" s="198" t="s">
        <v>208</v>
      </c>
      <c r="C23" s="192">
        <v>-200.04344197925877</v>
      </c>
      <c r="D23" s="199">
        <v>-264.54780254479999</v>
      </c>
      <c r="E23" s="192">
        <v>-37.550875414382418</v>
      </c>
      <c r="F23" s="192">
        <v>-29.02807552913816</v>
      </c>
      <c r="G23" s="192">
        <v>-19.232166508519327</v>
      </c>
      <c r="H23" s="192">
        <v>-21.398932873846427</v>
      </c>
      <c r="I23" s="199">
        <v>-107.21005032588639</v>
      </c>
      <c r="J23" s="192">
        <v>1.7288969508729259</v>
      </c>
      <c r="K23" s="192">
        <v>2.906727745906307</v>
      </c>
      <c r="L23" s="192">
        <v>-8.8649625409703638</v>
      </c>
      <c r="M23" s="192">
        <v>-0.50755513010464703</v>
      </c>
      <c r="N23" s="199">
        <v>-4.7368929742956718</v>
      </c>
      <c r="O23" s="192">
        <v>-0.97058635273532534</v>
      </c>
      <c r="P23" s="192">
        <v>-2.7304840154493442</v>
      </c>
    </row>
    <row r="24" spans="1:16" customFormat="1" ht="18" customHeight="1" x14ac:dyDescent="0.25">
      <c r="A24" s="109">
        <v>33</v>
      </c>
      <c r="B24" s="198" t="s">
        <v>209</v>
      </c>
      <c r="C24" s="192">
        <v>476.077</v>
      </c>
      <c r="D24" s="199">
        <v>-275.86</v>
      </c>
      <c r="E24" s="192">
        <v>-46.252000000000002</v>
      </c>
      <c r="F24" s="192">
        <v>-16.923999999999999</v>
      </c>
      <c r="G24" s="192">
        <v>-5.835</v>
      </c>
      <c r="H24" s="192">
        <v>-0.77900000000000003</v>
      </c>
      <c r="I24" s="199">
        <v>-69.790000000000006</v>
      </c>
      <c r="J24" s="192">
        <v>2.899</v>
      </c>
      <c r="K24" s="192">
        <v>-6.3289999999999997</v>
      </c>
      <c r="L24" s="192">
        <v>16.7</v>
      </c>
      <c r="M24" s="192">
        <v>53.043999999999997</v>
      </c>
      <c r="N24" s="199">
        <v>66.313999999999993</v>
      </c>
      <c r="O24" s="192">
        <v>23.584</v>
      </c>
      <c r="P24" s="192">
        <v>145.68799999999999</v>
      </c>
    </row>
    <row r="25" spans="1:16" customFormat="1" ht="18" customHeight="1" x14ac:dyDescent="0.25">
      <c r="A25" s="109">
        <v>47</v>
      </c>
      <c r="B25" s="198" t="s">
        <v>70</v>
      </c>
      <c r="C25" s="192">
        <v>-54.954999999999998</v>
      </c>
      <c r="D25" s="199">
        <v>-52.344000000000001</v>
      </c>
      <c r="E25" s="192">
        <v>-50</v>
      </c>
      <c r="F25" s="192">
        <v>-8.93</v>
      </c>
      <c r="G25" s="192">
        <v>-2.996</v>
      </c>
      <c r="H25" s="192">
        <v>-12.666</v>
      </c>
      <c r="I25" s="199">
        <v>-74.591999999999999</v>
      </c>
      <c r="J25" s="192">
        <v>-25</v>
      </c>
      <c r="K25" s="192">
        <v>0</v>
      </c>
      <c r="L25" s="192">
        <v>-13.281000000000001</v>
      </c>
      <c r="M25" s="192">
        <v>-10.432</v>
      </c>
      <c r="N25" s="199">
        <v>-48.713000000000001</v>
      </c>
      <c r="O25" s="192">
        <v>-9.4E-2</v>
      </c>
      <c r="P25" s="192">
        <v>-4.3339999999999996</v>
      </c>
    </row>
    <row r="26" spans="1:16" customFormat="1" ht="18" customHeight="1" x14ac:dyDescent="0.25">
      <c r="A26" s="57">
        <v>56</v>
      </c>
      <c r="B26" s="198" t="s">
        <v>71</v>
      </c>
      <c r="C26" s="192">
        <v>-16.07</v>
      </c>
      <c r="D26" s="199">
        <v>-21.922999999999998</v>
      </c>
      <c r="E26" s="192">
        <v>31.396999999999998</v>
      </c>
      <c r="F26" s="192">
        <v>-16.111000000000001</v>
      </c>
      <c r="G26" s="192">
        <v>-3.1280000000000001</v>
      </c>
      <c r="H26" s="192">
        <v>3.3889999999999998</v>
      </c>
      <c r="I26" s="199">
        <v>15.547000000000001</v>
      </c>
      <c r="J26" s="192">
        <v>2.74</v>
      </c>
      <c r="K26" s="192">
        <v>6.1420000000000003</v>
      </c>
      <c r="L26" s="192">
        <v>-2.7320000000000002</v>
      </c>
      <c r="M26" s="192">
        <v>2.073</v>
      </c>
      <c r="N26" s="199">
        <v>8.2230000000000008</v>
      </c>
      <c r="O26" s="192">
        <v>-2.589</v>
      </c>
      <c r="P26" s="192">
        <v>-5.8650000000000002</v>
      </c>
    </row>
    <row r="27" spans="1:16" customFormat="1" ht="18" customHeight="1" x14ac:dyDescent="0.25">
      <c r="A27" s="57">
        <f>A8</f>
        <v>21</v>
      </c>
      <c r="B27" s="198" t="s">
        <v>72</v>
      </c>
      <c r="C27" s="192">
        <v>105.33</v>
      </c>
      <c r="D27" s="199">
        <v>-83.796000000000006</v>
      </c>
      <c r="E27" s="192">
        <v>-164.11099999999999</v>
      </c>
      <c r="F27" s="192">
        <v>-30.81</v>
      </c>
      <c r="G27" s="192">
        <v>-29.439</v>
      </c>
      <c r="H27" s="192">
        <v>-10.157</v>
      </c>
      <c r="I27" s="199">
        <v>-234.517</v>
      </c>
      <c r="J27" s="192">
        <v>-114.68</v>
      </c>
      <c r="K27" s="192">
        <v>78.581000000000003</v>
      </c>
      <c r="L27" s="192">
        <v>87.734999999999999</v>
      </c>
      <c r="M27" s="192">
        <v>49.594000000000001</v>
      </c>
      <c r="N27" s="199">
        <v>101.23</v>
      </c>
      <c r="O27" s="192">
        <v>-124.60299999999999</v>
      </c>
      <c r="P27" s="192">
        <v>-16.637</v>
      </c>
    </row>
    <row r="28" spans="1:16" customFormat="1" ht="9.9499999999999993" customHeight="1" x14ac:dyDescent="0.25">
      <c r="A28" s="57"/>
      <c r="B28" s="191"/>
      <c r="C28" s="192"/>
      <c r="D28" s="199"/>
      <c r="E28" s="192"/>
      <c r="F28" s="192"/>
      <c r="G28" s="192"/>
      <c r="H28" s="192"/>
      <c r="I28" s="199"/>
      <c r="J28" s="192"/>
      <c r="K28" s="192"/>
      <c r="L28" s="192"/>
      <c r="M28" s="192"/>
      <c r="N28" s="199"/>
      <c r="O28" s="192"/>
      <c r="P28" s="192"/>
    </row>
    <row r="29" spans="1:16" customFormat="1" ht="18" customHeight="1" x14ac:dyDescent="0.25">
      <c r="A29" s="109">
        <v>59</v>
      </c>
      <c r="B29" s="196" t="s">
        <v>73</v>
      </c>
      <c r="C29" s="197">
        <v>387.54500000000002</v>
      </c>
      <c r="D29" s="201">
        <v>-342.346</v>
      </c>
      <c r="E29" s="197">
        <v>-167.62502611814077</v>
      </c>
      <c r="F29" s="197">
        <v>28.835999999999999</v>
      </c>
      <c r="G29" s="197">
        <v>-87.194999999999993</v>
      </c>
      <c r="H29" s="197">
        <v>-20.007000000000001</v>
      </c>
      <c r="I29" s="201">
        <v>-245.99102611814075</v>
      </c>
      <c r="J29" s="197">
        <v>-131.54400000000001</v>
      </c>
      <c r="K29" s="197">
        <v>34.426000000000002</v>
      </c>
      <c r="L29" s="197">
        <v>13.617000000000001</v>
      </c>
      <c r="M29" s="197">
        <v>42.933999999999997</v>
      </c>
      <c r="N29" s="201">
        <v>-40.567</v>
      </c>
      <c r="O29" s="197">
        <v>-143.965</v>
      </c>
      <c r="P29" s="197">
        <v>148.65199999999999</v>
      </c>
    </row>
    <row r="30" spans="1:16" customFormat="1" ht="15" customHeight="1" x14ac:dyDescent="0.25">
      <c r="A30" s="109"/>
      <c r="B30" s="14"/>
      <c r="C30" s="220"/>
      <c r="D30" s="220"/>
      <c r="E30" s="220"/>
      <c r="F30" s="220"/>
      <c r="G30" s="220"/>
      <c r="H30" s="220"/>
      <c r="I30" s="220"/>
      <c r="J30" s="220"/>
      <c r="K30" s="220"/>
      <c r="L30" s="220"/>
      <c r="M30" s="220"/>
      <c r="N30" s="220"/>
      <c r="O30" s="220"/>
      <c r="P30" s="220"/>
    </row>
    <row r="31" spans="1:16" s="116" customFormat="1" ht="16.5" customHeight="1" x14ac:dyDescent="0.2">
      <c r="A31" s="217"/>
      <c r="B31" s="242" t="s">
        <v>219</v>
      </c>
      <c r="C31" s="242"/>
      <c r="D31" s="242"/>
      <c r="E31" s="242"/>
    </row>
    <row r="32" spans="1:16" s="116" customFormat="1" ht="16.5" customHeight="1" x14ac:dyDescent="0.2">
      <c r="A32" s="217"/>
      <c r="B32" s="241" t="s">
        <v>252</v>
      </c>
      <c r="C32" s="241"/>
      <c r="D32" s="241"/>
      <c r="E32" s="241"/>
    </row>
    <row r="33" spans="1:16" s="116" customFormat="1" ht="16.5" customHeight="1" x14ac:dyDescent="0.2">
      <c r="A33" s="217"/>
      <c r="B33" s="242" t="s">
        <v>253</v>
      </c>
      <c r="C33" s="242"/>
      <c r="D33" s="242"/>
      <c r="E33" s="242"/>
    </row>
    <row r="34" spans="1:16" s="116" customFormat="1" ht="16.5" customHeight="1" x14ac:dyDescent="0.2">
      <c r="A34" s="217"/>
      <c r="B34" s="242" t="s">
        <v>164</v>
      </c>
      <c r="C34" s="242"/>
      <c r="D34" s="242"/>
      <c r="E34" s="242"/>
    </row>
    <row r="35" spans="1:16" ht="20.100000000000001" customHeight="1" x14ac:dyDescent="0.2">
      <c r="D35" s="218"/>
      <c r="E35" s="218"/>
      <c r="F35" s="218"/>
      <c r="G35" s="218"/>
      <c r="H35" s="218"/>
      <c r="I35" s="218"/>
      <c r="J35" s="218"/>
      <c r="K35" s="218"/>
      <c r="L35" s="218"/>
      <c r="M35" s="218"/>
      <c r="N35" s="218"/>
      <c r="O35" s="218"/>
      <c r="P35" s="218"/>
    </row>
    <row r="36" spans="1:16" ht="20.100000000000001" customHeight="1" x14ac:dyDescent="0.2">
      <c r="D36" s="219"/>
      <c r="E36" s="219"/>
      <c r="F36" s="219"/>
      <c r="G36" s="219"/>
      <c r="H36" s="219"/>
      <c r="I36" s="219"/>
      <c r="J36" s="219"/>
      <c r="K36" s="219"/>
      <c r="L36" s="219"/>
      <c r="M36" s="219"/>
      <c r="N36" s="219"/>
      <c r="O36" s="219"/>
      <c r="P36" s="219"/>
    </row>
  </sheetData>
  <mergeCells count="4">
    <mergeCell ref="B31:E31"/>
    <mergeCell ref="B33:E33"/>
    <mergeCell ref="B34:E34"/>
    <mergeCell ref="B32:E32"/>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3" customWidth="1"/>
    <col min="2" max="2" width="47.7109375" style="113" bestFit="1" customWidth="1"/>
    <col min="3" max="16384" width="9.140625" style="113"/>
  </cols>
  <sheetData>
    <row r="1" spans="1:3" s="14" customFormat="1" ht="15" customHeight="1" x14ac:dyDescent="0.25">
      <c r="A1" s="58"/>
    </row>
    <row r="2" spans="1:3" s="14" customFormat="1" ht="15" customHeight="1" x14ac:dyDescent="0.25">
      <c r="A2" s="58"/>
    </row>
    <row r="3" spans="1:3" s="14" customFormat="1" ht="15" customHeight="1" x14ac:dyDescent="0.25">
      <c r="A3" s="58"/>
      <c r="B3" s="98" t="s">
        <v>161</v>
      </c>
      <c r="C3" s="15"/>
    </row>
    <row r="4" spans="1:3" s="14" customFormat="1" ht="8.1" customHeight="1" x14ac:dyDescent="0.25">
      <c r="A4" s="58"/>
      <c r="B4" s="98"/>
      <c r="C4" s="15"/>
    </row>
    <row r="11" spans="1:3" ht="15" x14ac:dyDescent="0.2">
      <c r="B11" s="98"/>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2"/>
  <sheetViews>
    <sheetView showGridLines="0" zoomScaleNormal="100" workbookViewId="0"/>
  </sheetViews>
  <sheetFormatPr defaultColWidth="9.140625" defaultRowHeight="20.100000000000001" customHeight="1" x14ac:dyDescent="0.2"/>
  <cols>
    <col min="1" max="1" width="5.7109375" style="57" customWidth="1"/>
    <col min="2" max="2" width="63.85546875" style="113" customWidth="1"/>
    <col min="3" max="24" width="12.7109375" style="113" customWidth="1"/>
    <col min="25" max="16384" width="9.140625" style="113"/>
  </cols>
  <sheetData>
    <row r="1" spans="1:24" s="14" customFormat="1" ht="15" customHeight="1" x14ac:dyDescent="0.25">
      <c r="A1" s="57"/>
    </row>
    <row r="2" spans="1:24" s="14" customFormat="1" ht="15" customHeight="1" x14ac:dyDescent="0.25">
      <c r="A2" s="57"/>
    </row>
    <row r="3" spans="1:24" s="14" customFormat="1" ht="15" customHeight="1" x14ac:dyDescent="0.25">
      <c r="A3" s="57"/>
      <c r="B3" s="98" t="s">
        <v>138</v>
      </c>
    </row>
    <row r="4" spans="1:24" s="14" customFormat="1" ht="8.1" customHeight="1" x14ac:dyDescent="0.25">
      <c r="A4" s="57"/>
      <c r="B4" s="98"/>
    </row>
    <row r="5" spans="1:24" ht="24.95" customHeight="1" x14ac:dyDescent="0.2">
      <c r="A5" s="57">
        <v>1</v>
      </c>
      <c r="B5" s="28" t="s">
        <v>10</v>
      </c>
      <c r="C5" s="1" t="s">
        <v>22</v>
      </c>
      <c r="D5" s="1" t="s">
        <v>29</v>
      </c>
      <c r="E5" s="1" t="s">
        <v>31</v>
      </c>
      <c r="F5" s="1" t="s">
        <v>32</v>
      </c>
      <c r="G5" s="1">
        <v>2020</v>
      </c>
      <c r="H5" s="1" t="s">
        <v>54</v>
      </c>
      <c r="I5" s="1" t="s">
        <v>55</v>
      </c>
      <c r="J5" s="1" t="s">
        <v>56</v>
      </c>
      <c r="K5" s="1" t="s">
        <v>57</v>
      </c>
      <c r="L5" s="1">
        <v>2021</v>
      </c>
      <c r="M5" s="1" t="s">
        <v>52</v>
      </c>
      <c r="N5" s="1" t="s">
        <v>203</v>
      </c>
      <c r="O5" s="1" t="s">
        <v>210</v>
      </c>
      <c r="P5" s="1" t="s">
        <v>213</v>
      </c>
      <c r="Q5" s="1">
        <v>2022</v>
      </c>
      <c r="R5" s="1" t="s">
        <v>222</v>
      </c>
      <c r="S5" s="1" t="s">
        <v>234</v>
      </c>
      <c r="T5" s="1" t="s">
        <v>240</v>
      </c>
      <c r="U5" s="1" t="s">
        <v>242</v>
      </c>
      <c r="V5" s="1">
        <v>2023</v>
      </c>
      <c r="W5" s="1" t="s">
        <v>246</v>
      </c>
      <c r="X5" s="1" t="s">
        <v>261</v>
      </c>
    </row>
    <row r="6" spans="1:24" ht="20.100000000000001" customHeight="1" x14ac:dyDescent="0.2">
      <c r="A6" s="57">
        <v>2</v>
      </c>
      <c r="B6" s="213" t="s">
        <v>42</v>
      </c>
      <c r="C6" s="33">
        <v>442.12900000000002</v>
      </c>
      <c r="D6" s="33">
        <v>336.70499999999998</v>
      </c>
      <c r="E6" s="33">
        <v>537.82600000000002</v>
      </c>
      <c r="F6" s="33">
        <v>634.26900000000001</v>
      </c>
      <c r="G6" s="185">
        <v>1950.9290000000001</v>
      </c>
      <c r="H6" s="33">
        <v>602.92899999999997</v>
      </c>
      <c r="I6" s="33">
        <v>686.18899999999996</v>
      </c>
      <c r="J6" s="33">
        <v>655.08199999999999</v>
      </c>
      <c r="K6" s="33">
        <v>677.91</v>
      </c>
      <c r="L6" s="185">
        <v>2622.1099999999997</v>
      </c>
      <c r="M6" s="33">
        <v>722.13599999999997</v>
      </c>
      <c r="N6" s="33">
        <v>829.43399999999997</v>
      </c>
      <c r="O6" s="33">
        <v>702.64499999999998</v>
      </c>
      <c r="P6" s="33">
        <v>779.77499999999998</v>
      </c>
      <c r="Q6" s="185">
        <v>3033.9900000000002</v>
      </c>
      <c r="R6" s="33">
        <v>667.31799999999998</v>
      </c>
      <c r="S6" s="33">
        <v>626.70399999999995</v>
      </c>
      <c r="T6" s="33">
        <v>649.33399999999995</v>
      </c>
      <c r="U6" s="33">
        <v>629.87699999999995</v>
      </c>
      <c r="V6" s="185">
        <v>2573.2329999999997</v>
      </c>
      <c r="W6" s="33">
        <v>579.78200000000004</v>
      </c>
      <c r="X6" s="33">
        <v>736.30499999999995</v>
      </c>
    </row>
    <row r="7" spans="1:24" ht="20.100000000000001" customHeight="1" x14ac:dyDescent="0.2">
      <c r="A7" s="57">
        <v>3</v>
      </c>
      <c r="B7" s="36" t="s">
        <v>33</v>
      </c>
      <c r="C7" s="33">
        <v>-391.34800000000001</v>
      </c>
      <c r="D7" s="33">
        <v>-315.99200000000002</v>
      </c>
      <c r="E7" s="33">
        <v>-397.48099999999999</v>
      </c>
      <c r="F7" s="33">
        <v>-459.11</v>
      </c>
      <c r="G7" s="185">
        <v>-1563.931</v>
      </c>
      <c r="H7" s="33">
        <v>-428.87</v>
      </c>
      <c r="I7" s="33">
        <v>-469.30709378999995</v>
      </c>
      <c r="J7" s="33">
        <v>-507.04462959</v>
      </c>
      <c r="K7" s="33">
        <v>-583.79726798000002</v>
      </c>
      <c r="L7" s="185">
        <v>-1989.01899136</v>
      </c>
      <c r="M7" s="33">
        <v>-524.78</v>
      </c>
      <c r="N7" s="33">
        <v>-556.32899999999995</v>
      </c>
      <c r="O7" s="33">
        <v>-617.846</v>
      </c>
      <c r="P7" s="33">
        <v>-696.22500000000002</v>
      </c>
      <c r="Q7" s="185">
        <v>-2395.1799999999998</v>
      </c>
      <c r="R7" s="33">
        <v>-567.81299999999999</v>
      </c>
      <c r="S7" s="33">
        <v>-565.024</v>
      </c>
      <c r="T7" s="33">
        <v>-582.54600000000005</v>
      </c>
      <c r="U7" s="33">
        <v>-561.37400000000002</v>
      </c>
      <c r="V7" s="185">
        <v>-2276.7570000000001</v>
      </c>
      <c r="W7" s="33">
        <v>-493.19299999999998</v>
      </c>
      <c r="X7" s="33">
        <v>-557.05799999999999</v>
      </c>
    </row>
    <row r="8" spans="1:24" ht="20.100000000000001" customHeight="1" x14ac:dyDescent="0.2">
      <c r="A8" s="57">
        <v>4</v>
      </c>
      <c r="B8" s="31" t="s">
        <v>79</v>
      </c>
      <c r="C8" s="32">
        <v>50.780999999999999</v>
      </c>
      <c r="D8" s="32">
        <v>20.713000000000001</v>
      </c>
      <c r="E8" s="32">
        <v>140.345</v>
      </c>
      <c r="F8" s="32">
        <v>175.15899999999999</v>
      </c>
      <c r="G8" s="184">
        <v>386.99799999999999</v>
      </c>
      <c r="H8" s="32">
        <v>174.059</v>
      </c>
      <c r="I8" s="32">
        <v>216.88190621000004</v>
      </c>
      <c r="J8" s="32">
        <v>148.03737040999997</v>
      </c>
      <c r="K8" s="32">
        <v>94.112732019999996</v>
      </c>
      <c r="L8" s="184">
        <v>633.09100863999993</v>
      </c>
      <c r="M8" s="32">
        <v>197.35599999999999</v>
      </c>
      <c r="N8" s="32">
        <v>273.10500000000002</v>
      </c>
      <c r="O8" s="32">
        <v>84.799000000000007</v>
      </c>
      <c r="P8" s="32">
        <v>83.55</v>
      </c>
      <c r="Q8" s="184">
        <v>638.80999999999995</v>
      </c>
      <c r="R8" s="32">
        <v>99.504999999999995</v>
      </c>
      <c r="S8" s="32">
        <v>61.68</v>
      </c>
      <c r="T8" s="32">
        <v>66.787999999999997</v>
      </c>
      <c r="U8" s="32">
        <v>68.503</v>
      </c>
      <c r="V8" s="184">
        <v>296.476</v>
      </c>
      <c r="W8" s="32">
        <v>86.588999999999999</v>
      </c>
      <c r="X8" s="32">
        <v>179.24700000000001</v>
      </c>
    </row>
    <row r="9" spans="1:24" ht="20.100000000000001" customHeight="1" x14ac:dyDescent="0.2">
      <c r="A9" s="57">
        <v>5</v>
      </c>
      <c r="B9" s="36" t="s">
        <v>34</v>
      </c>
      <c r="C9" s="33">
        <v>-41.648000000000003</v>
      </c>
      <c r="D9" s="33">
        <v>-29.172999999999998</v>
      </c>
      <c r="E9" s="33">
        <v>-36.64</v>
      </c>
      <c r="F9" s="33">
        <v>-44.158000000000001</v>
      </c>
      <c r="G9" s="185">
        <v>-151.619</v>
      </c>
      <c r="H9" s="33">
        <v>-30.45</v>
      </c>
      <c r="I9" s="33">
        <v>-30.80290621</v>
      </c>
      <c r="J9" s="33">
        <v>-32.990370409999997</v>
      </c>
      <c r="K9" s="33">
        <v>-39.559732019999998</v>
      </c>
      <c r="L9" s="185">
        <v>-133.80300863999997</v>
      </c>
      <c r="M9" s="33">
        <v>-36.048999999999999</v>
      </c>
      <c r="N9" s="33">
        <v>-37.119</v>
      </c>
      <c r="O9" s="33">
        <v>-31.565000000000001</v>
      </c>
      <c r="P9" s="33">
        <v>-40.81</v>
      </c>
      <c r="Q9" s="185">
        <v>-145.54300000000001</v>
      </c>
      <c r="R9" s="33">
        <v>-28.48</v>
      </c>
      <c r="S9" s="33">
        <v>-32.621000000000002</v>
      </c>
      <c r="T9" s="33">
        <v>-33.107999999999997</v>
      </c>
      <c r="U9" s="33">
        <v>-32.738999999999997</v>
      </c>
      <c r="V9" s="185">
        <v>-126.94800000000001</v>
      </c>
      <c r="W9" s="33">
        <v>-33.634</v>
      </c>
      <c r="X9" s="33">
        <v>-30.248999999999999</v>
      </c>
    </row>
    <row r="10" spans="1:24" ht="20.100000000000001" customHeight="1" x14ac:dyDescent="0.2">
      <c r="A10" s="57">
        <v>6</v>
      </c>
      <c r="B10" s="213" t="s">
        <v>35</v>
      </c>
      <c r="C10" s="33">
        <v>-15.826000000000001</v>
      </c>
      <c r="D10" s="33">
        <v>-9.5630000000000006</v>
      </c>
      <c r="E10" s="33">
        <v>-12.553000000000001</v>
      </c>
      <c r="F10" s="33">
        <v>-19.259</v>
      </c>
      <c r="G10" s="185">
        <v>-57.201000000000008</v>
      </c>
      <c r="H10" s="33">
        <v>-14.314</v>
      </c>
      <c r="I10" s="33">
        <v>-18.46</v>
      </c>
      <c r="J10" s="33">
        <v>-20.686759999999996</v>
      </c>
      <c r="K10" s="33">
        <v>-31.582240000000006</v>
      </c>
      <c r="L10" s="185">
        <v>-85.043000000000006</v>
      </c>
      <c r="M10" s="33">
        <v>-17.244</v>
      </c>
      <c r="N10" s="33">
        <v>-26.826000000000001</v>
      </c>
      <c r="O10" s="33">
        <v>-27.402000000000001</v>
      </c>
      <c r="P10" s="33">
        <v>-27.39</v>
      </c>
      <c r="Q10" s="185">
        <v>-98.862000000000009</v>
      </c>
      <c r="R10" s="33">
        <v>-22.027999999999999</v>
      </c>
      <c r="S10" s="33">
        <v>-21.260999999999999</v>
      </c>
      <c r="T10" s="33">
        <v>-29.559000000000001</v>
      </c>
      <c r="U10" s="33">
        <v>-26.818000000000001</v>
      </c>
      <c r="V10" s="185">
        <v>-99.665999999999997</v>
      </c>
      <c r="W10" s="33">
        <v>-12.798</v>
      </c>
      <c r="X10" s="33">
        <v>-17.969000000000001</v>
      </c>
    </row>
    <row r="11" spans="1:24" ht="20.100000000000001" customHeight="1" x14ac:dyDescent="0.2">
      <c r="A11" s="57">
        <v>7</v>
      </c>
      <c r="B11" s="213" t="s">
        <v>257</v>
      </c>
      <c r="C11" s="33">
        <v>-484.59399999999999</v>
      </c>
      <c r="D11" s="33">
        <v>0</v>
      </c>
      <c r="E11" s="33">
        <v>-65.120999999999995</v>
      </c>
      <c r="F11" s="33">
        <v>-7.782</v>
      </c>
      <c r="G11" s="185">
        <v>-557.49700000000007</v>
      </c>
      <c r="H11" s="33">
        <v>0</v>
      </c>
      <c r="I11" s="33">
        <v>0</v>
      </c>
      <c r="J11" s="33">
        <v>0</v>
      </c>
      <c r="K11" s="33">
        <v>0</v>
      </c>
      <c r="L11" s="185">
        <v>0</v>
      </c>
      <c r="M11" s="33">
        <v>0</v>
      </c>
      <c r="N11" s="33">
        <v>0</v>
      </c>
      <c r="O11" s="33">
        <v>0</v>
      </c>
      <c r="P11" s="33">
        <v>-32.512</v>
      </c>
      <c r="Q11" s="185">
        <v>-32.512</v>
      </c>
      <c r="R11" s="33">
        <v>0</v>
      </c>
      <c r="S11" s="33">
        <v>-57.186999999999998</v>
      </c>
      <c r="T11" s="33">
        <v>-1.91</v>
      </c>
      <c r="U11" s="33">
        <v>-55.545999999999999</v>
      </c>
      <c r="V11" s="185">
        <v>-114.643</v>
      </c>
      <c r="W11" s="33">
        <v>17.219000000000001</v>
      </c>
      <c r="X11" s="33">
        <v>-60.21</v>
      </c>
    </row>
    <row r="12" spans="1:24" ht="20.100000000000001" customHeight="1" x14ac:dyDescent="0.2">
      <c r="A12" s="57">
        <v>8</v>
      </c>
      <c r="B12" s="36" t="s">
        <v>43</v>
      </c>
      <c r="C12" s="33">
        <v>-17.190999999999999</v>
      </c>
      <c r="D12" s="33">
        <v>6.4139999999999997</v>
      </c>
      <c r="E12" s="33">
        <v>-1.119</v>
      </c>
      <c r="F12" s="33">
        <v>-7.2679999999999998</v>
      </c>
      <c r="G12" s="185">
        <v>-19.163999999999998</v>
      </c>
      <c r="H12" s="33">
        <v>-8.5310000000000006</v>
      </c>
      <c r="I12" s="33">
        <v>2.8919999999999999</v>
      </c>
      <c r="J12" s="33">
        <v>-7.0602300000000033</v>
      </c>
      <c r="K12" s="33">
        <v>44.64723</v>
      </c>
      <c r="L12" s="185">
        <v>31.947999999999997</v>
      </c>
      <c r="M12" s="33">
        <v>-20.905000000000001</v>
      </c>
      <c r="N12" s="33">
        <v>30.442</v>
      </c>
      <c r="O12" s="33">
        <v>12.769</v>
      </c>
      <c r="P12" s="33">
        <v>-24.98</v>
      </c>
      <c r="Q12" s="185">
        <v>-2.674000000000003</v>
      </c>
      <c r="R12" s="33">
        <v>-5.4710000000000001</v>
      </c>
      <c r="S12" s="33">
        <v>-66.076999999999998</v>
      </c>
      <c r="T12" s="33">
        <v>-7.1870000000000003</v>
      </c>
      <c r="U12" s="33">
        <v>-31.849</v>
      </c>
      <c r="V12" s="185">
        <v>-110.584</v>
      </c>
      <c r="W12" s="33">
        <v>-9.0079999999999991</v>
      </c>
      <c r="X12" s="33">
        <v>-51.863</v>
      </c>
    </row>
    <row r="13" spans="1:24" ht="20.100000000000001" customHeight="1" x14ac:dyDescent="0.2">
      <c r="A13" s="57">
        <v>9</v>
      </c>
      <c r="B13" s="31" t="s">
        <v>233</v>
      </c>
      <c r="C13" s="32">
        <v>-508.47800000000001</v>
      </c>
      <c r="D13" s="32">
        <v>-11.609</v>
      </c>
      <c r="E13" s="32">
        <v>24.911999999999999</v>
      </c>
      <c r="F13" s="32">
        <v>96.691999999999993</v>
      </c>
      <c r="G13" s="184">
        <v>-398.483</v>
      </c>
      <c r="H13" s="32">
        <v>120.764</v>
      </c>
      <c r="I13" s="32">
        <v>170.51100000000005</v>
      </c>
      <c r="J13" s="32">
        <v>87.300009999999986</v>
      </c>
      <c r="K13" s="32">
        <v>67.617989999999992</v>
      </c>
      <c r="L13" s="184">
        <v>446.19299999999998</v>
      </c>
      <c r="M13" s="32">
        <v>123.158</v>
      </c>
      <c r="N13" s="32">
        <v>239.602</v>
      </c>
      <c r="O13" s="32">
        <v>38.600999999999999</v>
      </c>
      <c r="P13" s="32">
        <v>-42.142000000000003</v>
      </c>
      <c r="Q13" s="184">
        <v>359.21899999999999</v>
      </c>
      <c r="R13" s="32">
        <v>43.526000000000003</v>
      </c>
      <c r="S13" s="32">
        <v>-115.46599999999999</v>
      </c>
      <c r="T13" s="32">
        <v>-4.976</v>
      </c>
      <c r="U13" s="32">
        <v>-78.448999999999998</v>
      </c>
      <c r="V13" s="184">
        <v>-155.36500000000001</v>
      </c>
      <c r="W13" s="32">
        <v>48.368000000000002</v>
      </c>
      <c r="X13" s="32">
        <v>18.956</v>
      </c>
    </row>
    <row r="14" spans="1:24" ht="20.100000000000001" customHeight="1" x14ac:dyDescent="0.2">
      <c r="A14" s="57">
        <v>10</v>
      </c>
      <c r="B14" s="36" t="s">
        <v>212</v>
      </c>
      <c r="C14" s="33">
        <v>0</v>
      </c>
      <c r="D14" s="33">
        <v>0</v>
      </c>
      <c r="E14" s="33">
        <v>0</v>
      </c>
      <c r="F14" s="33">
        <v>0</v>
      </c>
      <c r="G14" s="185">
        <v>0</v>
      </c>
      <c r="H14" s="33">
        <v>0</v>
      </c>
      <c r="I14" s="33">
        <v>0</v>
      </c>
      <c r="J14" s="33">
        <v>0</v>
      </c>
      <c r="K14" s="33">
        <v>0</v>
      </c>
      <c r="L14" s="185">
        <v>0</v>
      </c>
      <c r="M14" s="33">
        <v>0</v>
      </c>
      <c r="N14" s="33">
        <v>0</v>
      </c>
      <c r="O14" s="33">
        <v>0</v>
      </c>
      <c r="P14" s="33">
        <v>1.885</v>
      </c>
      <c r="Q14" s="185">
        <v>1.885</v>
      </c>
      <c r="R14" s="33">
        <v>5.423</v>
      </c>
      <c r="S14" s="33">
        <v>5.6520000000000001</v>
      </c>
      <c r="T14" s="33">
        <v>6.3280000000000003</v>
      </c>
      <c r="U14" s="33">
        <v>6.133</v>
      </c>
      <c r="V14" s="185">
        <v>23.535999999999998</v>
      </c>
      <c r="W14" s="33">
        <v>5.7149999999999999</v>
      </c>
      <c r="X14" s="33">
        <v>5.3419999999999996</v>
      </c>
    </row>
    <row r="15" spans="1:24" ht="20.100000000000001" customHeight="1" x14ac:dyDescent="0.2">
      <c r="A15" s="57">
        <v>11</v>
      </c>
      <c r="B15" s="34" t="s">
        <v>232</v>
      </c>
      <c r="C15" s="32">
        <v>-165.34700000000001</v>
      </c>
      <c r="D15" s="32">
        <v>-54.466999999999999</v>
      </c>
      <c r="E15" s="32">
        <v>-61.941000000000003</v>
      </c>
      <c r="F15" s="32">
        <v>3.58</v>
      </c>
      <c r="G15" s="184">
        <v>-278.17500000000001</v>
      </c>
      <c r="H15" s="32">
        <v>-74.179000000000002</v>
      </c>
      <c r="I15" s="32">
        <v>32.264000000000003</v>
      </c>
      <c r="J15" s="32">
        <v>-56.57</v>
      </c>
      <c r="K15" s="32">
        <v>-38.417000000000002</v>
      </c>
      <c r="L15" s="184">
        <v>-136.90199999999999</v>
      </c>
      <c r="M15" s="32">
        <v>10.653</v>
      </c>
      <c r="N15" s="32">
        <v>-74.233999999999995</v>
      </c>
      <c r="O15" s="32">
        <v>-52.292999999999999</v>
      </c>
      <c r="P15" s="32">
        <v>-17.853000000000002</v>
      </c>
      <c r="Q15" s="184">
        <v>-133.727</v>
      </c>
      <c r="R15" s="32">
        <v>-39.225000000000001</v>
      </c>
      <c r="S15" s="32">
        <v>-26.513999999999999</v>
      </c>
      <c r="T15" s="32">
        <v>-64.356999999999999</v>
      </c>
      <c r="U15" s="32">
        <v>-31.545000000000002</v>
      </c>
      <c r="V15" s="184">
        <v>-161.64100000000002</v>
      </c>
      <c r="W15" s="32">
        <v>-65.986999999999995</v>
      </c>
      <c r="X15" s="32">
        <v>-116.578</v>
      </c>
    </row>
    <row r="16" spans="1:24" ht="20.100000000000001" customHeight="1" x14ac:dyDescent="0.2">
      <c r="A16" s="57">
        <v>12</v>
      </c>
      <c r="B16" s="23" t="s">
        <v>36</v>
      </c>
      <c r="C16" s="24">
        <v>3.6219999999999999</v>
      </c>
      <c r="D16" s="24">
        <v>3.43</v>
      </c>
      <c r="E16" s="24">
        <v>2.2130000000000001</v>
      </c>
      <c r="F16" s="24">
        <v>1.903</v>
      </c>
      <c r="G16" s="186">
        <v>11.168000000000001</v>
      </c>
      <c r="H16" s="24">
        <v>1.921</v>
      </c>
      <c r="I16" s="24">
        <v>2.0329999999999999</v>
      </c>
      <c r="J16" s="24">
        <v>3.4750000000000001</v>
      </c>
      <c r="K16" s="24">
        <v>4.0430000000000001</v>
      </c>
      <c r="L16" s="186">
        <v>11.472000000000001</v>
      </c>
      <c r="M16" s="24">
        <v>3.7080000000000002</v>
      </c>
      <c r="N16" s="24">
        <v>8.4350000000000005</v>
      </c>
      <c r="O16" s="24">
        <v>6.7009999999999996</v>
      </c>
      <c r="P16" s="24">
        <v>6.1740000000000004</v>
      </c>
      <c r="Q16" s="186">
        <v>25.018000000000001</v>
      </c>
      <c r="R16" s="24">
        <v>5.617</v>
      </c>
      <c r="S16" s="24">
        <v>6.7</v>
      </c>
      <c r="T16" s="24">
        <v>8.359</v>
      </c>
      <c r="U16" s="24">
        <v>4.827</v>
      </c>
      <c r="V16" s="186">
        <v>25.503</v>
      </c>
      <c r="W16" s="24">
        <v>5.0129999999999999</v>
      </c>
      <c r="X16" s="24">
        <v>6.7750000000000004</v>
      </c>
    </row>
    <row r="17" spans="1:24" ht="20.100000000000001" customHeight="1" x14ac:dyDescent="0.2">
      <c r="A17" s="57">
        <v>13</v>
      </c>
      <c r="B17" s="23" t="s">
        <v>37</v>
      </c>
      <c r="C17" s="24">
        <v>-39.741999999999997</v>
      </c>
      <c r="D17" s="24">
        <v>-39.094999999999999</v>
      </c>
      <c r="E17" s="24">
        <v>-42.774000000000001</v>
      </c>
      <c r="F17" s="24">
        <v>-38.148000000000003</v>
      </c>
      <c r="G17" s="186">
        <v>-159.75899999999999</v>
      </c>
      <c r="H17" s="24">
        <v>-34.215000000000003</v>
      </c>
      <c r="I17" s="24">
        <v>-35.286000000000001</v>
      </c>
      <c r="J17" s="24">
        <v>-37.590000000000003</v>
      </c>
      <c r="K17" s="24">
        <v>-35.183999999999997</v>
      </c>
      <c r="L17" s="186">
        <v>-142.27500000000001</v>
      </c>
      <c r="M17" s="24">
        <v>-43.399000000000001</v>
      </c>
      <c r="N17" s="24">
        <v>-40.329000000000001</v>
      </c>
      <c r="O17" s="24">
        <v>-41.570999999999998</v>
      </c>
      <c r="P17" s="24">
        <v>-43.395000000000003</v>
      </c>
      <c r="Q17" s="186">
        <v>-168.69400000000002</v>
      </c>
      <c r="R17" s="24">
        <v>-46.414999999999999</v>
      </c>
      <c r="S17" s="24">
        <v>-59.363</v>
      </c>
      <c r="T17" s="24">
        <v>-45.316000000000003</v>
      </c>
      <c r="U17" s="24">
        <v>-53.09</v>
      </c>
      <c r="V17" s="186">
        <v>-204.184</v>
      </c>
      <c r="W17" s="24">
        <v>-48.957999999999998</v>
      </c>
      <c r="X17" s="24">
        <v>-60.619</v>
      </c>
    </row>
    <row r="18" spans="1:24" ht="20.100000000000001" customHeight="1" x14ac:dyDescent="0.2">
      <c r="A18" s="57">
        <v>14</v>
      </c>
      <c r="B18" s="23" t="s">
        <v>38</v>
      </c>
      <c r="C18" s="24">
        <v>-129.227</v>
      </c>
      <c r="D18" s="24">
        <v>-18.802</v>
      </c>
      <c r="E18" s="24">
        <v>-21.38</v>
      </c>
      <c r="F18" s="24">
        <v>39.825000000000003</v>
      </c>
      <c r="G18" s="186">
        <v>-129.584</v>
      </c>
      <c r="H18" s="24">
        <v>-41.884999999999998</v>
      </c>
      <c r="I18" s="24">
        <v>65.516999999999996</v>
      </c>
      <c r="J18" s="24">
        <v>-22.454999999999998</v>
      </c>
      <c r="K18" s="24">
        <v>-7.2759999999999998</v>
      </c>
      <c r="L18" s="186">
        <v>-6.0990000000000002</v>
      </c>
      <c r="M18" s="24">
        <v>50.344000000000001</v>
      </c>
      <c r="N18" s="24">
        <v>-42.34</v>
      </c>
      <c r="O18" s="24">
        <v>-17.422999999999998</v>
      </c>
      <c r="P18" s="24">
        <v>19.367999999999999</v>
      </c>
      <c r="Q18" s="186">
        <v>9.9489999999999981</v>
      </c>
      <c r="R18" s="24">
        <v>1.573</v>
      </c>
      <c r="S18" s="24">
        <v>26.149000000000001</v>
      </c>
      <c r="T18" s="24">
        <v>-27.4</v>
      </c>
      <c r="U18" s="24">
        <v>16.718</v>
      </c>
      <c r="V18" s="186">
        <v>17.040000000000003</v>
      </c>
      <c r="W18" s="24">
        <v>-22.042000000000002</v>
      </c>
      <c r="X18" s="24">
        <v>-62.734000000000002</v>
      </c>
    </row>
    <row r="19" spans="1:24" ht="20.100000000000001" customHeight="1" x14ac:dyDescent="0.2">
      <c r="A19" s="57">
        <v>15</v>
      </c>
      <c r="B19" s="221" t="s">
        <v>157</v>
      </c>
      <c r="C19" s="222">
        <v>-67.596999999999994</v>
      </c>
      <c r="D19" s="222">
        <v>-52.128</v>
      </c>
      <c r="E19" s="222">
        <v>-61.359000000000002</v>
      </c>
      <c r="F19" s="222">
        <v>-62.841000000000001</v>
      </c>
      <c r="G19" s="223">
        <v>-243.92500000000001</v>
      </c>
      <c r="H19" s="222">
        <v>-59.198</v>
      </c>
      <c r="I19" s="222">
        <v>-62.156999999999996</v>
      </c>
      <c r="J19" s="222">
        <v>-68.47</v>
      </c>
      <c r="K19" s="222">
        <v>-68.885999999999996</v>
      </c>
      <c r="L19" s="223">
        <v>-258.71100000000001</v>
      </c>
      <c r="M19" s="222">
        <v>-65.891999999999996</v>
      </c>
      <c r="N19" s="222">
        <v>-74.373999999999995</v>
      </c>
      <c r="O19" s="222">
        <v>-72.753</v>
      </c>
      <c r="P19" s="222">
        <v>-77.918000000000006</v>
      </c>
      <c r="Q19" s="223">
        <v>-290.93700000000001</v>
      </c>
      <c r="R19" s="222">
        <v>-71.680000000000007</v>
      </c>
      <c r="S19" s="222">
        <v>-71.745000000000005</v>
      </c>
      <c r="T19" s="222">
        <v>-72.094999999999999</v>
      </c>
      <c r="U19" s="222">
        <v>-82.873000000000005</v>
      </c>
      <c r="V19" s="223">
        <v>-298.39300000000003</v>
      </c>
      <c r="W19" s="222">
        <v>-72.566999999999993</v>
      </c>
      <c r="X19" s="222">
        <v>-69.864999999999995</v>
      </c>
    </row>
    <row r="20" spans="1:24" ht="20.100000000000001" customHeight="1" x14ac:dyDescent="0.2">
      <c r="A20" s="57">
        <v>39</v>
      </c>
      <c r="B20" s="34" t="s">
        <v>159</v>
      </c>
      <c r="C20" s="32">
        <v>-440.88</v>
      </c>
      <c r="D20" s="32">
        <v>40.518000000000065</v>
      </c>
      <c r="E20" s="32">
        <v>86.27099999999993</v>
      </c>
      <c r="F20" s="32">
        <v>159.53300000000004</v>
      </c>
      <c r="G20" s="184">
        <v>-154.55799999999996</v>
      </c>
      <c r="H20" s="32">
        <v>179.96200000000002</v>
      </c>
      <c r="I20" s="32">
        <v>232.66799999999998</v>
      </c>
      <c r="J20" s="32">
        <v>155.77000000000001</v>
      </c>
      <c r="K20" s="32">
        <v>136.50400000000002</v>
      </c>
      <c r="L20" s="184">
        <v>704.904</v>
      </c>
      <c r="M20" s="32">
        <v>189.05</v>
      </c>
      <c r="N20" s="32">
        <v>313.976</v>
      </c>
      <c r="O20" s="32">
        <v>111.35400000000003</v>
      </c>
      <c r="P20" s="32">
        <v>35.775000000000041</v>
      </c>
      <c r="Q20" s="184">
        <v>650.15500000000009</v>
      </c>
      <c r="R20" s="32">
        <v>115.206</v>
      </c>
      <c r="S20" s="32">
        <v>-43.720999999999989</v>
      </c>
      <c r="T20" s="32">
        <v>67.119</v>
      </c>
      <c r="U20" s="32">
        <v>4.424000000000011</v>
      </c>
      <c r="V20" s="184">
        <v>143.02800000000002</v>
      </c>
      <c r="W20" s="32">
        <v>120.93501435451519</v>
      </c>
      <c r="X20" s="32">
        <v>88.821000000000026</v>
      </c>
    </row>
    <row r="21" spans="1:24" ht="20.100000000000001" customHeight="1" x14ac:dyDescent="0.2">
      <c r="A21" s="57">
        <v>16</v>
      </c>
      <c r="B21" s="34" t="s">
        <v>162</v>
      </c>
      <c r="C21" s="32">
        <v>45.911000000000001</v>
      </c>
      <c r="D21" s="32">
        <v>39.417000000000066</v>
      </c>
      <c r="E21" s="32">
        <v>159.83199999999994</v>
      </c>
      <c r="F21" s="32">
        <v>173.75700000000006</v>
      </c>
      <c r="G21" s="184">
        <v>418.91700000000003</v>
      </c>
      <c r="H21" s="32">
        <v>179.03700000000001</v>
      </c>
      <c r="I21" s="32">
        <v>233.33699999999999</v>
      </c>
      <c r="J21" s="32">
        <v>178.25700000000001</v>
      </c>
      <c r="K21" s="32">
        <v>153.20400000000001</v>
      </c>
      <c r="L21" s="184">
        <v>743.83500000000004</v>
      </c>
      <c r="M21" s="32">
        <v>216.72300000000001</v>
      </c>
      <c r="N21" s="32">
        <v>302.38572632676119</v>
      </c>
      <c r="O21" s="32">
        <v>121.0616226327512</v>
      </c>
      <c r="P21" s="32">
        <v>120.15275167323881</v>
      </c>
      <c r="Q21" s="184">
        <v>760.32310063275122</v>
      </c>
      <c r="R21" s="32">
        <v>133</v>
      </c>
      <c r="S21" s="32">
        <v>71.519000000000005</v>
      </c>
      <c r="T21" s="32">
        <v>81.698999999999998</v>
      </c>
      <c r="U21" s="32">
        <v>104.938</v>
      </c>
      <c r="V21" s="184">
        <v>391.15600000000001</v>
      </c>
      <c r="W21" s="32">
        <v>122.59801435451519</v>
      </c>
      <c r="X21" s="32">
        <v>200.47</v>
      </c>
    </row>
    <row r="22" spans="1:24" ht="20.100000000000001" customHeight="1" x14ac:dyDescent="0.2">
      <c r="A22" s="57">
        <v>17</v>
      </c>
      <c r="B22" s="34" t="s">
        <v>44</v>
      </c>
      <c r="C22" s="35">
        <v>0.10384073426533885</v>
      </c>
      <c r="D22" s="35">
        <v>0.11706686862386977</v>
      </c>
      <c r="E22" s="35">
        <v>0.2971816163591941</v>
      </c>
      <c r="F22" s="35">
        <v>0.27394843512768252</v>
      </c>
      <c r="G22" s="187">
        <v>0.21472693265618586</v>
      </c>
      <c r="H22" s="35">
        <v>0.29694541148294412</v>
      </c>
      <c r="I22" s="35">
        <v>0.34004771280215801</v>
      </c>
      <c r="J22" s="35">
        <v>0.27211402541971846</v>
      </c>
      <c r="K22" s="35">
        <v>0.22599460105323718</v>
      </c>
      <c r="L22" s="187">
        <v>0.28367803028858446</v>
      </c>
      <c r="M22" s="35">
        <v>0.30011382897404371</v>
      </c>
      <c r="N22" s="35">
        <v>0.36456876174205688</v>
      </c>
      <c r="O22" s="35">
        <v>0.17229414943926336</v>
      </c>
      <c r="P22" s="35">
        <v>0.15408643733543498</v>
      </c>
      <c r="Q22" s="187">
        <v>0.25060171610082799</v>
      </c>
      <c r="R22" s="35">
        <v>0.19930527874266843</v>
      </c>
      <c r="S22" s="35">
        <v>0.1141192652352626</v>
      </c>
      <c r="T22" s="35">
        <v>0.12581968601674948</v>
      </c>
      <c r="U22" s="35">
        <v>0.1666007807873601</v>
      </c>
      <c r="V22" s="187">
        <v>0.15200955374037253</v>
      </c>
      <c r="W22" s="35">
        <v>0.21145536486906316</v>
      </c>
      <c r="X22" s="35">
        <v>0.27226489022891331</v>
      </c>
    </row>
    <row r="23" spans="1:24" ht="20.100000000000001" customHeight="1" x14ac:dyDescent="0.2">
      <c r="A23" s="57">
        <v>18</v>
      </c>
      <c r="B23" s="36" t="s">
        <v>256</v>
      </c>
      <c r="C23" s="33">
        <v>60.000999999999998</v>
      </c>
      <c r="D23" s="33">
        <v>9.8620000000000001</v>
      </c>
      <c r="E23" s="33">
        <v>0.85399999999999998</v>
      </c>
      <c r="F23" s="33">
        <v>-46.564999999999998</v>
      </c>
      <c r="G23" s="185">
        <v>24.152000000000001</v>
      </c>
      <c r="H23" s="33">
        <v>-14.974</v>
      </c>
      <c r="I23" s="33">
        <v>-80.617999999999995</v>
      </c>
      <c r="J23" s="33">
        <v>-39.773000000000003</v>
      </c>
      <c r="K23" s="33">
        <v>-17.838999999999999</v>
      </c>
      <c r="L23" s="185">
        <v>-153.20400000000001</v>
      </c>
      <c r="M23" s="33">
        <v>-59.633000000000003</v>
      </c>
      <c r="N23" s="33">
        <v>-41.847999999999999</v>
      </c>
      <c r="O23" s="33">
        <v>-26.177</v>
      </c>
      <c r="P23" s="33">
        <v>-23.324999999999999</v>
      </c>
      <c r="Q23" s="185">
        <v>-150.98299999999998</v>
      </c>
      <c r="R23" s="33">
        <v>-25.134</v>
      </c>
      <c r="S23" s="33">
        <v>33.543999999999997</v>
      </c>
      <c r="T23" s="33">
        <v>-0.35899999999999999</v>
      </c>
      <c r="U23" s="33">
        <v>-3.7770000000000001</v>
      </c>
      <c r="V23" s="185">
        <v>4.2739999999999965</v>
      </c>
      <c r="W23" s="33">
        <v>0.41599999999999998</v>
      </c>
      <c r="X23" s="33">
        <v>23.007999999999999</v>
      </c>
    </row>
    <row r="24" spans="1:24" ht="20.100000000000001" customHeight="1" x14ac:dyDescent="0.2">
      <c r="A24" s="57">
        <v>19</v>
      </c>
      <c r="B24" s="34" t="s">
        <v>45</v>
      </c>
      <c r="C24" s="32">
        <v>-613.82399999999996</v>
      </c>
      <c r="D24" s="32">
        <v>-56.213999999999999</v>
      </c>
      <c r="E24" s="32">
        <v>-36.174999999999997</v>
      </c>
      <c r="F24" s="32">
        <v>53.707000000000001</v>
      </c>
      <c r="G24" s="184">
        <v>-652.50599999999997</v>
      </c>
      <c r="H24" s="32">
        <v>31.611000000000001</v>
      </c>
      <c r="I24" s="32">
        <v>122.15700000000005</v>
      </c>
      <c r="J24" s="32">
        <v>-9.0429900000000192</v>
      </c>
      <c r="K24" s="32">
        <v>11.36198999999999</v>
      </c>
      <c r="L24" s="184">
        <v>156.08700000000002</v>
      </c>
      <c r="M24" s="32">
        <v>74.177999999999997</v>
      </c>
      <c r="N24" s="32">
        <v>123.52</v>
      </c>
      <c r="O24" s="32">
        <v>-39.869</v>
      </c>
      <c r="P24" s="32">
        <v>-81.435000000000002</v>
      </c>
      <c r="Q24" s="184">
        <v>76.393999999999977</v>
      </c>
      <c r="R24" s="32">
        <v>-15.41</v>
      </c>
      <c r="S24" s="32">
        <v>-102.78400000000001</v>
      </c>
      <c r="T24" s="32">
        <v>-63.363999999999997</v>
      </c>
      <c r="U24" s="32">
        <v>-107.63800000000001</v>
      </c>
      <c r="V24" s="184">
        <v>-289.19600000000003</v>
      </c>
      <c r="W24" s="32">
        <v>-11.488</v>
      </c>
      <c r="X24" s="32">
        <v>-69.272000000000006</v>
      </c>
    </row>
    <row r="25" spans="1:24" ht="20.100000000000001" customHeight="1" x14ac:dyDescent="0.2">
      <c r="A25" s="57">
        <v>20</v>
      </c>
      <c r="B25" s="25" t="s">
        <v>46</v>
      </c>
      <c r="C25" s="24">
        <v>-523.68200000000002</v>
      </c>
      <c r="D25" s="24">
        <v>-55.774000000000001</v>
      </c>
      <c r="E25" s="24">
        <v>-30.172000000000001</v>
      </c>
      <c r="F25" s="24">
        <v>50.381</v>
      </c>
      <c r="G25" s="186">
        <v>-559.24700000000007</v>
      </c>
      <c r="H25" s="24">
        <v>22.786999999999999</v>
      </c>
      <c r="I25" s="24">
        <v>109.012</v>
      </c>
      <c r="J25" s="24">
        <v>-18.84</v>
      </c>
      <c r="K25" s="24">
        <v>1.373</v>
      </c>
      <c r="L25" s="186">
        <v>114.33200000000001</v>
      </c>
      <c r="M25" s="24">
        <v>63.012</v>
      </c>
      <c r="N25" s="24">
        <v>109.002</v>
      </c>
      <c r="O25" s="24">
        <v>-41.22</v>
      </c>
      <c r="P25" s="24">
        <v>-81.692999999999998</v>
      </c>
      <c r="Q25" s="186">
        <v>49.101000000000013</v>
      </c>
      <c r="R25" s="24">
        <v>-19.728000000000002</v>
      </c>
      <c r="S25" s="24">
        <v>-102.486</v>
      </c>
      <c r="T25" s="24">
        <v>-73.738</v>
      </c>
      <c r="U25" s="24">
        <v>-93.402000000000001</v>
      </c>
      <c r="V25" s="186">
        <v>-289.35399999999998</v>
      </c>
      <c r="W25" s="24">
        <v>-23.843</v>
      </c>
      <c r="X25" s="24">
        <v>-76.299000000000007</v>
      </c>
    </row>
    <row r="26" spans="1:24" ht="20.100000000000001" customHeight="1" x14ac:dyDescent="0.2">
      <c r="A26" s="57">
        <v>21</v>
      </c>
      <c r="B26" s="26" t="s">
        <v>39</v>
      </c>
      <c r="C26" s="27">
        <v>-90.141999999999996</v>
      </c>
      <c r="D26" s="27">
        <v>-0.44</v>
      </c>
      <c r="E26" s="27">
        <v>-6.0030000000000001</v>
      </c>
      <c r="F26" s="27">
        <v>3.3260000000000001</v>
      </c>
      <c r="G26" s="188">
        <v>-93.259</v>
      </c>
      <c r="H26" s="27">
        <v>8.8239999999999998</v>
      </c>
      <c r="I26" s="27">
        <v>13.145</v>
      </c>
      <c r="J26" s="27">
        <v>9.7970000000000006</v>
      </c>
      <c r="K26" s="27">
        <v>9.9890000000000008</v>
      </c>
      <c r="L26" s="188">
        <v>41.755000000000003</v>
      </c>
      <c r="M26" s="27">
        <v>11.166</v>
      </c>
      <c r="N26" s="27">
        <v>14.518000000000001</v>
      </c>
      <c r="O26" s="27">
        <v>1.351</v>
      </c>
      <c r="P26" s="27">
        <v>0.25800000000000001</v>
      </c>
      <c r="Q26" s="188">
        <v>27.292999999999999</v>
      </c>
      <c r="R26" s="27">
        <v>4.3179999999999996</v>
      </c>
      <c r="S26" s="27">
        <v>-0.29799999999999999</v>
      </c>
      <c r="T26" s="27">
        <v>10.374000000000001</v>
      </c>
      <c r="U26" s="27">
        <v>-14.236000000000001</v>
      </c>
      <c r="V26" s="188">
        <v>0.15799999999999947</v>
      </c>
      <c r="W26" s="27">
        <v>12.355</v>
      </c>
      <c r="X26" s="27">
        <v>7.0270000000000001</v>
      </c>
    </row>
    <row r="27" spans="1:24" ht="20.100000000000001" customHeight="1" x14ac:dyDescent="0.2">
      <c r="A27" s="57">
        <v>22</v>
      </c>
      <c r="B27" s="29" t="s">
        <v>53</v>
      </c>
      <c r="C27" s="30">
        <v>132439</v>
      </c>
      <c r="D27" s="30">
        <v>132439</v>
      </c>
      <c r="E27" s="30">
        <v>132439</v>
      </c>
      <c r="F27" s="30">
        <v>132439</v>
      </c>
      <c r="G27" s="189">
        <v>132439</v>
      </c>
      <c r="H27" s="30">
        <v>132439</v>
      </c>
      <c r="I27" s="30">
        <v>132439</v>
      </c>
      <c r="J27" s="30">
        <v>132439</v>
      </c>
      <c r="K27" s="30">
        <v>132439</v>
      </c>
      <c r="L27" s="189">
        <v>132439</v>
      </c>
      <c r="M27" s="30">
        <v>132439</v>
      </c>
      <c r="N27" s="30">
        <v>132439</v>
      </c>
      <c r="O27" s="30">
        <v>132439</v>
      </c>
      <c r="P27" s="30">
        <v>132439</v>
      </c>
      <c r="Q27" s="189">
        <v>132439</v>
      </c>
      <c r="R27" s="30">
        <v>132439</v>
      </c>
      <c r="S27" s="30">
        <v>132439</v>
      </c>
      <c r="T27" s="30">
        <v>132439</v>
      </c>
      <c r="U27" s="30">
        <v>132439</v>
      </c>
      <c r="V27" s="189">
        <v>132439</v>
      </c>
      <c r="W27" s="30">
        <v>132439</v>
      </c>
      <c r="X27" s="30">
        <v>132439</v>
      </c>
    </row>
    <row r="28" spans="1:24" ht="20.100000000000001" customHeight="1" x14ac:dyDescent="0.2">
      <c r="A28" s="57">
        <v>23</v>
      </c>
      <c r="B28" s="37" t="s">
        <v>40</v>
      </c>
      <c r="C28" s="38">
        <v>-3.95</v>
      </c>
      <c r="D28" s="38">
        <v>-0.42</v>
      </c>
      <c r="E28" s="38">
        <v>-0.23</v>
      </c>
      <c r="F28" s="38">
        <v>0.38040909399799155</v>
      </c>
      <c r="G28" s="190">
        <v>-4.222676099940351</v>
      </c>
      <c r="H28" s="38">
        <v>0.17</v>
      </c>
      <c r="I28" s="38">
        <v>0.82</v>
      </c>
      <c r="J28" s="38">
        <v>-0.14225416984423017</v>
      </c>
      <c r="K28" s="38">
        <v>1.0367036900006796E-2</v>
      </c>
      <c r="L28" s="190">
        <v>0.86328045364280925</v>
      </c>
      <c r="M28" s="38">
        <v>0.47578130309047939</v>
      </c>
      <c r="N28" s="38">
        <v>0.82303551068793934</v>
      </c>
      <c r="O28" s="38">
        <v>-0.3112376263789367</v>
      </c>
      <c r="P28" s="38">
        <v>-0.61683492022742548</v>
      </c>
      <c r="Q28" s="190">
        <v>0.37074426717205666</v>
      </c>
      <c r="R28" s="38">
        <v>-0.14895914345472255</v>
      </c>
      <c r="S28" s="38">
        <v>-0.7738355016271643</v>
      </c>
      <c r="T28" s="38">
        <v>-0.55676953163343124</v>
      </c>
      <c r="U28" s="38">
        <v>-0.705245433746857</v>
      </c>
      <c r="V28" s="190">
        <v>-2.184809610462175</v>
      </c>
      <c r="W28" s="38">
        <v>-0.18466614818897756</v>
      </c>
      <c r="X28" s="38">
        <v>-0.57610673593125894</v>
      </c>
    </row>
    <row r="29" spans="1:24" ht="20.100000000000001" customHeight="1" x14ac:dyDescent="0.2">
      <c r="A29" s="57">
        <v>46</v>
      </c>
      <c r="B29" s="34" t="s">
        <v>58</v>
      </c>
      <c r="C29" s="32">
        <v>-127.033</v>
      </c>
      <c r="D29" s="32">
        <v>-57.314999999999998</v>
      </c>
      <c r="E29" s="32">
        <v>37.386000000000003</v>
      </c>
      <c r="F29" s="32">
        <v>67.930999999999997</v>
      </c>
      <c r="G29" s="184">
        <v>-79.03100000000002</v>
      </c>
      <c r="H29" s="32">
        <v>30.686</v>
      </c>
      <c r="I29" s="32">
        <v>122.82599999999999</v>
      </c>
      <c r="J29" s="32">
        <v>13.444000000000001</v>
      </c>
      <c r="K29" s="32">
        <v>28.062000000000001</v>
      </c>
      <c r="L29" s="184">
        <v>195.018</v>
      </c>
      <c r="M29" s="32">
        <v>101.85</v>
      </c>
      <c r="N29" s="32">
        <v>111.931</v>
      </c>
      <c r="O29" s="32">
        <v>-30.161999999999999</v>
      </c>
      <c r="P29" s="32">
        <v>2.9430000000000001</v>
      </c>
      <c r="Q29" s="184">
        <v>186.56200000000001</v>
      </c>
      <c r="R29" s="32">
        <v>2.3839999999999999</v>
      </c>
      <c r="S29" s="32">
        <v>12.455946203338172</v>
      </c>
      <c r="T29" s="32">
        <v>-48.785039959279061</v>
      </c>
      <c r="U29" s="32">
        <v>-7.1239247936535541</v>
      </c>
      <c r="V29" s="184">
        <v>-41.069018549594446</v>
      </c>
      <c r="W29" s="32">
        <v>-9.8249999999999993</v>
      </c>
      <c r="X29" s="32">
        <v>42.377000000000002</v>
      </c>
    </row>
    <row r="30" spans="1:24" ht="20.100000000000001" customHeight="1" x14ac:dyDescent="0.2">
      <c r="A30" s="57">
        <v>49</v>
      </c>
      <c r="B30" s="37" t="s">
        <v>254</v>
      </c>
      <c r="C30" s="38">
        <v>-0.42080504987201656</v>
      </c>
      <c r="D30" s="38">
        <v>-0.42811407515912986</v>
      </c>
      <c r="E30" s="38">
        <v>0.25051533158661726</v>
      </c>
      <c r="F30" s="38">
        <v>0.48193507954605519</v>
      </c>
      <c r="G30" s="190">
        <v>-0.1164687138984741</v>
      </c>
      <c r="H30" s="38">
        <v>0.16658990176609609</v>
      </c>
      <c r="I30" s="38">
        <v>0.82958192073331871</v>
      </c>
      <c r="J30" s="38">
        <v>3.3524868052461887E-3</v>
      </c>
      <c r="K30" s="38">
        <v>0.10865379533219068</v>
      </c>
      <c r="L30" s="190">
        <v>1.1081781046368515</v>
      </c>
      <c r="M30" s="38">
        <v>0.68799220773337155</v>
      </c>
      <c r="N30" s="38">
        <v>0.74034083615853341</v>
      </c>
      <c r="O30" s="38">
        <v>-0.24075989700918915</v>
      </c>
      <c r="P30" s="38">
        <v>-4.4352494355892148E-2</v>
      </c>
      <c r="Q30" s="190">
        <v>1.1432206525268236</v>
      </c>
      <c r="R30" s="38">
        <v>-1.0336834316175748E-2</v>
      </c>
      <c r="S30" s="38">
        <v>4.3401112965214171E-2</v>
      </c>
      <c r="T30" s="38">
        <v>-0.43159492294565799</v>
      </c>
      <c r="U30" s="38">
        <v>-1.0933335346838923E-2</v>
      </c>
      <c r="V30" s="190">
        <v>-0.40946397964345849</v>
      </c>
      <c r="W30" s="38">
        <v>-0.15361034136470375</v>
      </c>
      <c r="X30" s="38">
        <v>0.14815877498319982</v>
      </c>
    </row>
    <row r="31" spans="1:24" ht="6.75" customHeight="1" x14ac:dyDescent="0.2"/>
    <row r="32" spans="1:24" ht="32.25" customHeight="1" x14ac:dyDescent="0.2">
      <c r="B32" s="241" t="s">
        <v>264</v>
      </c>
      <c r="C32" s="241"/>
      <c r="D32" s="241"/>
      <c r="E32" s="241"/>
      <c r="F32" s="241"/>
      <c r="G32" s="241"/>
      <c r="H32" s="241"/>
      <c r="I32" s="241"/>
      <c r="J32" s="241"/>
      <c r="K32" s="241"/>
      <c r="L32" s="241"/>
      <c r="M32" s="241"/>
      <c r="N32" s="241"/>
      <c r="O32" s="241"/>
      <c r="P32" s="241"/>
      <c r="Q32" s="241"/>
      <c r="R32" s="241"/>
      <c r="S32" s="241"/>
      <c r="T32" s="241"/>
      <c r="U32" s="241"/>
      <c r="V32" s="241"/>
      <c r="W32" s="241"/>
      <c r="X32" s="241"/>
    </row>
  </sheetData>
  <mergeCells count="1">
    <mergeCell ref="B32:X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X50"/>
  <sheetViews>
    <sheetView showGridLines="0" tabSelected="1" zoomScaleNormal="100" workbookViewId="0"/>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4" s="14" customFormat="1" ht="15" customHeight="1" x14ac:dyDescent="0.25">
      <c r="A1" s="57"/>
    </row>
    <row r="2" spans="1:24" s="14" customFormat="1" ht="15" customHeight="1" x14ac:dyDescent="0.25">
      <c r="A2" s="57"/>
    </row>
    <row r="3" spans="1:24" s="14" customFormat="1" ht="15" customHeight="1" x14ac:dyDescent="0.25">
      <c r="A3" s="57"/>
      <c r="B3" s="98" t="s">
        <v>201</v>
      </c>
    </row>
    <row r="4" spans="1:24" s="14" customFormat="1" ht="8.1" customHeight="1" x14ac:dyDescent="0.25">
      <c r="A4" s="57"/>
      <c r="B4" s="98"/>
    </row>
    <row r="5" spans="1:24" ht="21.95" customHeight="1" x14ac:dyDescent="0.25">
      <c r="B5" s="243" t="s">
        <v>0</v>
      </c>
      <c r="C5" s="243"/>
      <c r="D5" s="243"/>
      <c r="E5" s="243"/>
      <c r="F5" s="243"/>
      <c r="G5" s="243"/>
      <c r="H5" s="243"/>
      <c r="I5" s="243"/>
      <c r="J5" s="243"/>
      <c r="K5" s="243"/>
      <c r="L5" s="243"/>
      <c r="M5" s="243"/>
      <c r="N5" s="243"/>
      <c r="O5" s="243"/>
      <c r="P5" s="243"/>
      <c r="Q5" s="243"/>
      <c r="R5" s="243"/>
      <c r="S5" s="243"/>
      <c r="T5" s="243"/>
      <c r="U5" s="243"/>
      <c r="V5" s="243"/>
      <c r="W5" s="243"/>
      <c r="X5" s="243"/>
    </row>
    <row r="6" spans="1:24" ht="18.95" customHeight="1" x14ac:dyDescent="0.25">
      <c r="A6" s="57">
        <v>1</v>
      </c>
      <c r="B6" s="61" t="s">
        <v>10</v>
      </c>
      <c r="C6" s="62" t="s">
        <v>22</v>
      </c>
      <c r="D6" s="62" t="s">
        <v>29</v>
      </c>
      <c r="E6" s="62" t="s">
        <v>31</v>
      </c>
      <c r="F6" s="62" t="s">
        <v>32</v>
      </c>
      <c r="G6" s="62">
        <v>2020</v>
      </c>
      <c r="H6" s="62" t="s">
        <v>41</v>
      </c>
      <c r="I6" s="62" t="s">
        <v>49</v>
      </c>
      <c r="J6" s="62" t="s">
        <v>50</v>
      </c>
      <c r="K6" s="62" t="s">
        <v>51</v>
      </c>
      <c r="L6" s="62">
        <v>2021</v>
      </c>
      <c r="M6" s="62" t="s">
        <v>52</v>
      </c>
      <c r="N6" s="62" t="s">
        <v>203</v>
      </c>
      <c r="O6" s="62" t="s">
        <v>210</v>
      </c>
      <c r="P6" s="62" t="s">
        <v>213</v>
      </c>
      <c r="Q6" s="62">
        <v>2022</v>
      </c>
      <c r="R6" s="62" t="s">
        <v>222</v>
      </c>
      <c r="S6" s="62" t="s">
        <v>234</v>
      </c>
      <c r="T6" s="62" t="s">
        <v>240</v>
      </c>
      <c r="U6" s="216" t="s">
        <v>242</v>
      </c>
      <c r="V6" s="62">
        <v>2023</v>
      </c>
      <c r="W6" s="62" t="s">
        <v>246</v>
      </c>
      <c r="X6" s="62" t="s">
        <v>261</v>
      </c>
    </row>
    <row r="7" spans="1:24" ht="19.5" customHeight="1" x14ac:dyDescent="0.25">
      <c r="A7" s="57">
        <v>2</v>
      </c>
      <c r="B7" s="63" t="s">
        <v>77</v>
      </c>
      <c r="C7" s="64">
        <v>442.012</v>
      </c>
      <c r="D7" s="64">
        <v>336.56800000000004</v>
      </c>
      <c r="E7" s="64">
        <v>537.82599999999991</v>
      </c>
      <c r="F7" s="64">
        <v>634.52300000000002</v>
      </c>
      <c r="G7" s="202">
        <v>1950.9290000000001</v>
      </c>
      <c r="H7" s="64">
        <v>602.92899999999997</v>
      </c>
      <c r="I7" s="64">
        <v>686.18899999999996</v>
      </c>
      <c r="J7" s="64">
        <v>655.08199999999999</v>
      </c>
      <c r="K7" s="64">
        <v>677.91</v>
      </c>
      <c r="L7" s="202">
        <v>2622.1099999999997</v>
      </c>
      <c r="M7" s="64">
        <v>722.13599999999997</v>
      </c>
      <c r="N7" s="64">
        <v>829.43399999999997</v>
      </c>
      <c r="O7" s="64">
        <v>702.64499999999998</v>
      </c>
      <c r="P7" s="64">
        <v>779.77499999999998</v>
      </c>
      <c r="Q7" s="202">
        <v>3033.9900000000002</v>
      </c>
      <c r="R7" s="64">
        <v>667.31799999999998</v>
      </c>
      <c r="S7" s="64">
        <v>626.70399999999995</v>
      </c>
      <c r="T7" s="64">
        <v>649.33399999999995</v>
      </c>
      <c r="U7" s="64">
        <v>629.87699999999995</v>
      </c>
      <c r="V7" s="202">
        <v>2573.2329999999997</v>
      </c>
      <c r="W7" s="64">
        <v>579.78200000000004</v>
      </c>
      <c r="X7" s="64">
        <v>736.30499999999995</v>
      </c>
    </row>
    <row r="8" spans="1:24" ht="19.5" customHeight="1" x14ac:dyDescent="0.25">
      <c r="A8" s="57">
        <v>3</v>
      </c>
      <c r="B8" s="65" t="s">
        <v>78</v>
      </c>
      <c r="C8" s="66">
        <v>-397.41500000000002</v>
      </c>
      <c r="D8" s="66">
        <v>-319.51202554000002</v>
      </c>
      <c r="E8" s="66">
        <v>-403.41074768999994</v>
      </c>
      <c r="F8" s="66">
        <v>-455.82144984999996</v>
      </c>
      <c r="G8" s="203">
        <v>-1576.1592230799999</v>
      </c>
      <c r="H8" s="66">
        <v>-428.87</v>
      </c>
      <c r="I8" s="66">
        <v>-469.30700000000002</v>
      </c>
      <c r="J8" s="66">
        <v>-507.04500000000002</v>
      </c>
      <c r="K8" s="66">
        <v>-583.79700000000003</v>
      </c>
      <c r="L8" s="203">
        <v>-1989.019</v>
      </c>
      <c r="M8" s="66">
        <v>-524.78</v>
      </c>
      <c r="N8" s="66">
        <v>-556.32899999999995</v>
      </c>
      <c r="O8" s="66">
        <v>-617.846</v>
      </c>
      <c r="P8" s="66">
        <v>-696.22500000000002</v>
      </c>
      <c r="Q8" s="203">
        <v>-2395.1799999999998</v>
      </c>
      <c r="R8" s="66">
        <v>-567.81299999999999</v>
      </c>
      <c r="S8" s="66">
        <v>-565.024</v>
      </c>
      <c r="T8" s="66">
        <v>-582.54600000000005</v>
      </c>
      <c r="U8" s="66">
        <v>-561.37400000000002</v>
      </c>
      <c r="V8" s="203">
        <v>-2276.7570000000001</v>
      </c>
      <c r="W8" s="66">
        <v>-493.19299999999998</v>
      </c>
      <c r="X8" s="66">
        <v>-557.05799999999999</v>
      </c>
    </row>
    <row r="9" spans="1:24" ht="19.5" customHeight="1" x14ac:dyDescent="0.25">
      <c r="A9" s="57">
        <v>4</v>
      </c>
      <c r="B9" s="67" t="s">
        <v>79</v>
      </c>
      <c r="C9" s="68">
        <v>44.597000000000001</v>
      </c>
      <c r="D9" s="68">
        <v>17.055974460000055</v>
      </c>
      <c r="E9" s="68">
        <v>134.41525230999994</v>
      </c>
      <c r="F9" s="68">
        <v>178.70155015000009</v>
      </c>
      <c r="G9" s="204">
        <v>374.76977692000008</v>
      </c>
      <c r="H9" s="68">
        <v>174.059</v>
      </c>
      <c r="I9" s="68">
        <v>216.88200000000001</v>
      </c>
      <c r="J9" s="68">
        <v>148.03700000000001</v>
      </c>
      <c r="K9" s="68">
        <v>94.113</v>
      </c>
      <c r="L9" s="204">
        <v>633.09100000000012</v>
      </c>
      <c r="M9" s="68">
        <v>197.35599999999999</v>
      </c>
      <c r="N9" s="68">
        <v>273.10500000000002</v>
      </c>
      <c r="O9" s="68">
        <v>84.799000000000007</v>
      </c>
      <c r="P9" s="68">
        <v>83.55</v>
      </c>
      <c r="Q9" s="204">
        <v>638.80999999999995</v>
      </c>
      <c r="R9" s="68">
        <v>99.504999999999995</v>
      </c>
      <c r="S9" s="68">
        <v>61.68</v>
      </c>
      <c r="T9" s="68">
        <v>66.787999999999997</v>
      </c>
      <c r="U9" s="68">
        <v>68.503</v>
      </c>
      <c r="V9" s="204">
        <v>296.476</v>
      </c>
      <c r="W9" s="68">
        <v>86.588999999999999</v>
      </c>
      <c r="X9" s="68">
        <v>179.24700000000001</v>
      </c>
    </row>
    <row r="10" spans="1:24" ht="19.5" customHeight="1" x14ac:dyDescent="0.25">
      <c r="A10" s="57">
        <v>5</v>
      </c>
      <c r="B10" s="69" t="s">
        <v>34</v>
      </c>
      <c r="C10" s="64">
        <v>-34.878999999999998</v>
      </c>
      <c r="D10" s="64">
        <v>-25.394974459999993</v>
      </c>
      <c r="E10" s="64">
        <v>-30.710252310000001</v>
      </c>
      <c r="F10" s="64">
        <v>-48.40655014999998</v>
      </c>
      <c r="G10" s="204">
        <v>-139.39077691999998</v>
      </c>
      <c r="H10" s="64">
        <v>-30.45</v>
      </c>
      <c r="I10" s="64">
        <v>-30.803000000000001</v>
      </c>
      <c r="J10" s="64">
        <v>-32.99</v>
      </c>
      <c r="K10" s="64">
        <v>-39.56</v>
      </c>
      <c r="L10" s="204">
        <v>-133.803</v>
      </c>
      <c r="M10" s="64">
        <v>-36.048999999999999</v>
      </c>
      <c r="N10" s="64">
        <v>-37.119</v>
      </c>
      <c r="O10" s="64">
        <v>-31.565000000000001</v>
      </c>
      <c r="P10" s="64">
        <v>-40.81</v>
      </c>
      <c r="Q10" s="204">
        <v>-145.54300000000001</v>
      </c>
      <c r="R10" s="64">
        <v>-28.48</v>
      </c>
      <c r="S10" s="64">
        <v>-32.621000000000002</v>
      </c>
      <c r="T10" s="64">
        <v>-33.107999999999997</v>
      </c>
      <c r="U10" s="64">
        <v>-32.738999999999997</v>
      </c>
      <c r="V10" s="204">
        <v>-126.94800000000001</v>
      </c>
      <c r="W10" s="64">
        <v>-33.634</v>
      </c>
      <c r="X10" s="64">
        <v>-30.248999999999999</v>
      </c>
    </row>
    <row r="11" spans="1:24" ht="19.5" customHeight="1" x14ac:dyDescent="0.25">
      <c r="A11" s="110">
        <v>10</v>
      </c>
      <c r="B11" s="69" t="s">
        <v>80</v>
      </c>
      <c r="C11" s="64">
        <v>67.596999999999994</v>
      </c>
      <c r="D11" s="64">
        <v>52.128</v>
      </c>
      <c r="E11" s="64">
        <v>61.359000000000002</v>
      </c>
      <c r="F11" s="64">
        <v>62.841000000000001</v>
      </c>
      <c r="G11" s="204">
        <v>243.92500000000001</v>
      </c>
      <c r="H11" s="64">
        <v>59.198</v>
      </c>
      <c r="I11" s="64">
        <v>62.156999999999996</v>
      </c>
      <c r="J11" s="64">
        <v>68.47</v>
      </c>
      <c r="K11" s="64">
        <v>68.885999999999996</v>
      </c>
      <c r="L11" s="204">
        <v>258.71100000000001</v>
      </c>
      <c r="M11" s="64">
        <v>65.891999999999996</v>
      </c>
      <c r="N11" s="64">
        <v>74.373999999999995</v>
      </c>
      <c r="O11" s="64">
        <v>72.753</v>
      </c>
      <c r="P11" s="64">
        <v>77.918000000000006</v>
      </c>
      <c r="Q11" s="204">
        <v>290.93700000000001</v>
      </c>
      <c r="R11" s="64">
        <v>71.680000000000007</v>
      </c>
      <c r="S11" s="64">
        <v>71.745000000000005</v>
      </c>
      <c r="T11" s="64">
        <v>72.094999999999999</v>
      </c>
      <c r="U11" s="64">
        <v>82.873000000000005</v>
      </c>
      <c r="V11" s="204">
        <v>298.39300000000003</v>
      </c>
      <c r="W11" s="64">
        <v>72.566999999999993</v>
      </c>
      <c r="X11" s="64">
        <v>69.864999999999995</v>
      </c>
    </row>
    <row r="12" spans="1:24" ht="19.5" customHeight="1" x14ac:dyDescent="0.25">
      <c r="A12" s="110">
        <v>11</v>
      </c>
      <c r="B12" s="106" t="s">
        <v>159</v>
      </c>
      <c r="C12" s="107">
        <v>-440.88200000000001</v>
      </c>
      <c r="D12" s="107">
        <v>40.518000000000065</v>
      </c>
      <c r="E12" s="107">
        <v>86.270999999999916</v>
      </c>
      <c r="F12" s="107">
        <v>159.53500000000005</v>
      </c>
      <c r="G12" s="108">
        <v>-154.55799999999996</v>
      </c>
      <c r="H12" s="107">
        <v>179.96199999999999</v>
      </c>
      <c r="I12" s="107">
        <v>232.66800000000001</v>
      </c>
      <c r="J12" s="107">
        <v>155.77000000000001</v>
      </c>
      <c r="K12" s="107">
        <v>136.50399999999999</v>
      </c>
      <c r="L12" s="108">
        <v>704.904</v>
      </c>
      <c r="M12" s="107">
        <v>189.05</v>
      </c>
      <c r="N12" s="107">
        <v>313.976</v>
      </c>
      <c r="O12" s="107">
        <v>111.354</v>
      </c>
      <c r="P12" s="107">
        <v>35.774999999999999</v>
      </c>
      <c r="Q12" s="108">
        <v>650.15499999999997</v>
      </c>
      <c r="R12" s="107">
        <v>115.206</v>
      </c>
      <c r="S12" s="107">
        <v>-43.720999999999997</v>
      </c>
      <c r="T12" s="107">
        <v>67.119</v>
      </c>
      <c r="U12" s="107">
        <v>4.4240000000000004</v>
      </c>
      <c r="V12" s="108">
        <v>143.02800000000002</v>
      </c>
      <c r="W12" s="107">
        <v>120.93501435451518</v>
      </c>
      <c r="X12" s="107">
        <v>88.820999999999998</v>
      </c>
    </row>
    <row r="13" spans="1:24" ht="19.5" customHeight="1" x14ac:dyDescent="0.25">
      <c r="A13" s="57">
        <v>13</v>
      </c>
      <c r="B13" s="70" t="s">
        <v>160</v>
      </c>
      <c r="C13" s="71">
        <v>45.911000000000001</v>
      </c>
      <c r="D13" s="71">
        <v>39.417000000000066</v>
      </c>
      <c r="E13" s="71">
        <v>159.83199999999994</v>
      </c>
      <c r="F13" s="71">
        <v>173.75700000000006</v>
      </c>
      <c r="G13" s="72">
        <v>418.91700000000003</v>
      </c>
      <c r="H13" s="71">
        <v>179.03700000000001</v>
      </c>
      <c r="I13" s="71">
        <v>233.33699999999999</v>
      </c>
      <c r="J13" s="71">
        <v>178.25700000000001</v>
      </c>
      <c r="K13" s="71">
        <v>153.20400000000001</v>
      </c>
      <c r="L13" s="72">
        <v>743.83500000000004</v>
      </c>
      <c r="M13" s="71">
        <v>216.72300000000001</v>
      </c>
      <c r="N13" s="71">
        <v>302.38572632676119</v>
      </c>
      <c r="O13" s="71">
        <v>121.0616226327512</v>
      </c>
      <c r="P13" s="71">
        <v>120.15275167323881</v>
      </c>
      <c r="Q13" s="72">
        <v>760.32310063275122</v>
      </c>
      <c r="R13" s="71">
        <v>133</v>
      </c>
      <c r="S13" s="71">
        <v>71.519000000000005</v>
      </c>
      <c r="T13" s="71">
        <v>81.698999999999998</v>
      </c>
      <c r="U13" s="71">
        <v>104.938</v>
      </c>
      <c r="V13" s="72">
        <v>391.15600000000001</v>
      </c>
      <c r="W13" s="71">
        <v>122.59801435451519</v>
      </c>
      <c r="X13" s="71">
        <v>200.47</v>
      </c>
    </row>
    <row r="14" spans="1:24" ht="19.5" customHeight="1" x14ac:dyDescent="0.25">
      <c r="A14" s="57">
        <v>14</v>
      </c>
      <c r="B14" s="73" t="s">
        <v>81</v>
      </c>
      <c r="C14" s="74">
        <v>0.10386822077228673</v>
      </c>
      <c r="D14" s="74">
        <v>0.11711452069121266</v>
      </c>
      <c r="E14" s="74">
        <v>0.29718161635919416</v>
      </c>
      <c r="F14" s="74">
        <v>0.27383877337779727</v>
      </c>
      <c r="G14" s="205">
        <v>0.21472693265618586</v>
      </c>
      <c r="H14" s="74">
        <v>0.29694541148294412</v>
      </c>
      <c r="I14" s="74">
        <v>0.34004771280215801</v>
      </c>
      <c r="J14" s="74">
        <v>0.27211402541971846</v>
      </c>
      <c r="K14" s="74">
        <v>0.22599460105323718</v>
      </c>
      <c r="L14" s="205">
        <v>0.28367803028858446</v>
      </c>
      <c r="M14" s="74">
        <v>0.30011382897404371</v>
      </c>
      <c r="N14" s="74">
        <v>0.36456876174205688</v>
      </c>
      <c r="O14" s="74">
        <v>0.17229414943926336</v>
      </c>
      <c r="P14" s="74">
        <v>0.15408643733543498</v>
      </c>
      <c r="Q14" s="205">
        <v>0.25060171610082799</v>
      </c>
      <c r="R14" s="74">
        <v>0.19930527874266843</v>
      </c>
      <c r="S14" s="74">
        <v>0.1141192652352626</v>
      </c>
      <c r="T14" s="74">
        <v>0.12581968601674948</v>
      </c>
      <c r="U14" s="74">
        <v>0.1666007807873601</v>
      </c>
      <c r="V14" s="205">
        <v>0.15200955374037253</v>
      </c>
      <c r="W14" s="74">
        <v>0.21145536486906316</v>
      </c>
      <c r="X14" s="74">
        <v>0.27226489022891331</v>
      </c>
    </row>
    <row r="15" spans="1:24" ht="12" customHeight="1" x14ac:dyDescent="0.25">
      <c r="A15" s="57"/>
      <c r="D15" s="75"/>
      <c r="E15" s="76"/>
      <c r="I15" s="77"/>
      <c r="J15" s="78"/>
      <c r="M15" s="60"/>
      <c r="N15" s="60"/>
      <c r="O15" s="60"/>
      <c r="R15" s="60"/>
      <c r="S15" s="60"/>
      <c r="T15" s="60"/>
      <c r="U15" s="60"/>
      <c r="W15" s="60"/>
      <c r="X15" s="60"/>
    </row>
    <row r="16" spans="1:24" ht="21.95" customHeight="1" x14ac:dyDescent="0.25">
      <c r="A16" s="57"/>
      <c r="B16" s="243" t="s">
        <v>11</v>
      </c>
      <c r="C16" s="243"/>
      <c r="D16" s="243"/>
      <c r="E16" s="243"/>
      <c r="F16" s="243"/>
      <c r="G16" s="243"/>
      <c r="H16" s="243"/>
      <c r="I16" s="243"/>
      <c r="J16" s="243"/>
      <c r="K16" s="243"/>
      <c r="L16" s="243"/>
      <c r="M16" s="243"/>
      <c r="N16" s="243"/>
      <c r="O16" s="243"/>
      <c r="P16" s="243"/>
      <c r="Q16" s="243"/>
      <c r="R16" s="243"/>
      <c r="S16" s="243"/>
      <c r="T16" s="243"/>
      <c r="U16" s="243"/>
      <c r="V16" s="243"/>
      <c r="W16" s="243"/>
      <c r="X16" s="243"/>
    </row>
    <row r="17" spans="1:24" ht="18.95" customHeight="1" x14ac:dyDescent="0.25">
      <c r="A17" s="57"/>
      <c r="B17" s="61" t="s">
        <v>10</v>
      </c>
      <c r="C17" s="62" t="str">
        <f t="shared" ref="C17:X17" si="0">C$6</f>
        <v>1Q20</v>
      </c>
      <c r="D17" s="62" t="str">
        <f t="shared" si="0"/>
        <v>2Q20</v>
      </c>
      <c r="E17" s="62" t="str">
        <f t="shared" si="0"/>
        <v>3Q20</v>
      </c>
      <c r="F17" s="62" t="str">
        <f t="shared" si="0"/>
        <v>4Q20</v>
      </c>
      <c r="G17" s="62">
        <f t="shared" si="0"/>
        <v>2020</v>
      </c>
      <c r="H17" s="62" t="str">
        <f t="shared" si="0"/>
        <v>1Q21</v>
      </c>
      <c r="I17" s="62" t="str">
        <f t="shared" si="0"/>
        <v>2Q21</v>
      </c>
      <c r="J17" s="62" t="str">
        <f t="shared" si="0"/>
        <v>3Q21</v>
      </c>
      <c r="K17" s="62" t="str">
        <f t="shared" si="0"/>
        <v>4Q21</v>
      </c>
      <c r="L17" s="62">
        <f t="shared" si="0"/>
        <v>2021</v>
      </c>
      <c r="M17" s="62" t="str">
        <f t="shared" si="0"/>
        <v>1Q22</v>
      </c>
      <c r="N17" s="62" t="str">
        <f t="shared" si="0"/>
        <v>2Q22</v>
      </c>
      <c r="O17" s="62" t="str">
        <f t="shared" si="0"/>
        <v>3Q22</v>
      </c>
      <c r="P17" s="62" t="str">
        <f t="shared" si="0"/>
        <v>4Q22</v>
      </c>
      <c r="Q17" s="62">
        <f t="shared" si="0"/>
        <v>2022</v>
      </c>
      <c r="R17" s="62" t="str">
        <f t="shared" si="0"/>
        <v>1Q23</v>
      </c>
      <c r="S17" s="62" t="str">
        <f t="shared" si="0"/>
        <v>2Q23</v>
      </c>
      <c r="T17" s="62" t="str">
        <f t="shared" si="0"/>
        <v>3Q23</v>
      </c>
      <c r="U17" s="62" t="str">
        <f t="shared" si="0"/>
        <v>4Q23</v>
      </c>
      <c r="V17" s="62">
        <f t="shared" si="0"/>
        <v>2023</v>
      </c>
      <c r="W17" s="62" t="str">
        <f t="shared" si="0"/>
        <v>1Q24</v>
      </c>
      <c r="X17" s="62" t="str">
        <f t="shared" si="0"/>
        <v>2Q24</v>
      </c>
    </row>
    <row r="18" spans="1:24" ht="18" customHeight="1" x14ac:dyDescent="0.25">
      <c r="A18" s="110">
        <v>17</v>
      </c>
      <c r="B18" s="63" t="s">
        <v>77</v>
      </c>
      <c r="C18" s="64">
        <v>162.40600000000001</v>
      </c>
      <c r="D18" s="64">
        <v>110.583</v>
      </c>
      <c r="E18" s="64">
        <v>206.035</v>
      </c>
      <c r="F18" s="64">
        <v>269.43799999999999</v>
      </c>
      <c r="G18" s="202">
        <v>748.46199999999999</v>
      </c>
      <c r="H18" s="64">
        <v>255.244</v>
      </c>
      <c r="I18" s="64">
        <v>310.89999999999998</v>
      </c>
      <c r="J18" s="64">
        <v>276.166</v>
      </c>
      <c r="K18" s="64">
        <v>323.274</v>
      </c>
      <c r="L18" s="202">
        <v>1165.5839999999998</v>
      </c>
      <c r="M18" s="64">
        <v>321.952</v>
      </c>
      <c r="N18" s="64">
        <v>369.57100000000003</v>
      </c>
      <c r="O18" s="64">
        <v>241.31200000000001</v>
      </c>
      <c r="P18" s="64">
        <v>315.19200000000001</v>
      </c>
      <c r="Q18" s="202">
        <v>1248.027</v>
      </c>
      <c r="R18" s="64">
        <v>267.71899999999999</v>
      </c>
      <c r="S18" s="64">
        <v>268.23899999999998</v>
      </c>
      <c r="T18" s="64">
        <v>272.56599999999997</v>
      </c>
      <c r="U18" s="64">
        <v>281.75200000000001</v>
      </c>
      <c r="V18" s="202">
        <v>1090.2759999999998</v>
      </c>
      <c r="W18" s="64">
        <v>293.93400000000003</v>
      </c>
      <c r="X18" s="64">
        <v>377.34399999999999</v>
      </c>
    </row>
    <row r="19" spans="1:24" ht="18" customHeight="1" x14ac:dyDescent="0.25">
      <c r="A19" s="110">
        <v>18</v>
      </c>
      <c r="B19" s="65" t="s">
        <v>78</v>
      </c>
      <c r="C19" s="66">
        <v>-185.26900000000001</v>
      </c>
      <c r="D19" s="66">
        <v>-119.96704370393027</v>
      </c>
      <c r="E19" s="66">
        <v>-148.05229442062466</v>
      </c>
      <c r="F19" s="66">
        <v>-174.08395867029483</v>
      </c>
      <c r="G19" s="203">
        <v>-627.37229679484972</v>
      </c>
      <c r="H19" s="66">
        <v>-165.905</v>
      </c>
      <c r="I19" s="66">
        <v>-177.07599999999999</v>
      </c>
      <c r="J19" s="66">
        <v>-192.637</v>
      </c>
      <c r="K19" s="66">
        <v>-191.035</v>
      </c>
      <c r="L19" s="203">
        <v>-726.65299999999991</v>
      </c>
      <c r="M19" s="66">
        <v>-193.256</v>
      </c>
      <c r="N19" s="66">
        <v>-215.64</v>
      </c>
      <c r="O19" s="66">
        <v>-193.36600000000001</v>
      </c>
      <c r="P19" s="66">
        <v>-302.97899999999998</v>
      </c>
      <c r="Q19" s="203">
        <v>-905.24099999999999</v>
      </c>
      <c r="R19" s="66">
        <v>-243.46199999999999</v>
      </c>
      <c r="S19" s="66">
        <v>-255.63</v>
      </c>
      <c r="T19" s="66">
        <v>-245.93700000000001</v>
      </c>
      <c r="U19" s="66">
        <v>-283.25200000000001</v>
      </c>
      <c r="V19" s="203">
        <v>-1028.2809999999999</v>
      </c>
      <c r="W19" s="66">
        <v>-252.35400000000001</v>
      </c>
      <c r="X19" s="66">
        <v>-257.25900000000001</v>
      </c>
    </row>
    <row r="20" spans="1:24" ht="18" customHeight="1" x14ac:dyDescent="0.25">
      <c r="A20" s="110">
        <v>19</v>
      </c>
      <c r="B20" s="67" t="s">
        <v>79</v>
      </c>
      <c r="C20" s="68">
        <v>-22.863</v>
      </c>
      <c r="D20" s="68">
        <v>-9.3840437039302778</v>
      </c>
      <c r="E20" s="68">
        <v>57.982705579375327</v>
      </c>
      <c r="F20" s="68">
        <v>95.354041329705154</v>
      </c>
      <c r="G20" s="204">
        <v>121.08970320515022</v>
      </c>
      <c r="H20" s="68">
        <v>89.338999999999999</v>
      </c>
      <c r="I20" s="68">
        <v>133.82400000000001</v>
      </c>
      <c r="J20" s="68">
        <v>83.528999999999996</v>
      </c>
      <c r="K20" s="68">
        <v>132.239</v>
      </c>
      <c r="L20" s="204">
        <v>438.93100000000004</v>
      </c>
      <c r="M20" s="68">
        <v>128.696</v>
      </c>
      <c r="N20" s="68">
        <v>153.93100000000001</v>
      </c>
      <c r="O20" s="68">
        <v>47.945999999999998</v>
      </c>
      <c r="P20" s="68">
        <v>12.212999999999999</v>
      </c>
      <c r="Q20" s="204">
        <v>342.786</v>
      </c>
      <c r="R20" s="68">
        <v>24.257000000000001</v>
      </c>
      <c r="S20" s="68">
        <v>12.609</v>
      </c>
      <c r="T20" s="68">
        <v>26.629000000000001</v>
      </c>
      <c r="U20" s="68">
        <v>-1.5</v>
      </c>
      <c r="V20" s="204">
        <v>61.995000000000005</v>
      </c>
      <c r="W20" s="68">
        <v>41.58</v>
      </c>
      <c r="X20" s="68">
        <v>120.08499999999999</v>
      </c>
    </row>
    <row r="21" spans="1:24" ht="18" customHeight="1" x14ac:dyDescent="0.25">
      <c r="A21" s="110">
        <v>20</v>
      </c>
      <c r="B21" s="69" t="s">
        <v>34</v>
      </c>
      <c r="C21" s="64">
        <v>-17.384</v>
      </c>
      <c r="D21" s="64">
        <v>-12.594186170859334</v>
      </c>
      <c r="E21" s="64">
        <v>-15.947629841257017</v>
      </c>
      <c r="F21" s="64">
        <v>-24.297064760708018</v>
      </c>
      <c r="G21" s="204">
        <v>-70.222880772824368</v>
      </c>
      <c r="H21" s="68">
        <v>-15.637</v>
      </c>
      <c r="I21" s="68">
        <v>-15.018000000000001</v>
      </c>
      <c r="J21" s="68">
        <v>-14.083</v>
      </c>
      <c r="K21" s="68">
        <v>-20.001000000000001</v>
      </c>
      <c r="L21" s="204">
        <v>-64.739000000000004</v>
      </c>
      <c r="M21" s="64">
        <v>-15.148</v>
      </c>
      <c r="N21" s="64">
        <v>-16.739999999999998</v>
      </c>
      <c r="O21" s="64">
        <v>-17.338000000000001</v>
      </c>
      <c r="P21" s="64">
        <v>-15.218</v>
      </c>
      <c r="Q21" s="204">
        <v>-64.444000000000003</v>
      </c>
      <c r="R21" s="64">
        <v>-14.76</v>
      </c>
      <c r="S21" s="64">
        <v>-14.281000000000001</v>
      </c>
      <c r="T21" s="64">
        <v>-16.372</v>
      </c>
      <c r="U21" s="64">
        <v>-16.489999999999998</v>
      </c>
      <c r="V21" s="204">
        <v>-61.902999999999992</v>
      </c>
      <c r="W21" s="64">
        <v>-17.23</v>
      </c>
      <c r="X21" s="64">
        <v>-15.986000000000001</v>
      </c>
    </row>
    <row r="22" spans="1:24" ht="18" customHeight="1" x14ac:dyDescent="0.25">
      <c r="A22" s="57">
        <v>25</v>
      </c>
      <c r="B22" s="69" t="s">
        <v>80</v>
      </c>
      <c r="C22" s="64">
        <v>45.487000000000002</v>
      </c>
      <c r="D22" s="64">
        <v>31.056000000000001</v>
      </c>
      <c r="E22" s="64">
        <v>40.942999999999998</v>
      </c>
      <c r="F22" s="64">
        <v>42.497999999999998</v>
      </c>
      <c r="G22" s="204">
        <v>159.98400000000001</v>
      </c>
      <c r="H22" s="68">
        <v>37.795000000000002</v>
      </c>
      <c r="I22" s="68">
        <v>41.637999999999998</v>
      </c>
      <c r="J22" s="68">
        <v>47.331000000000003</v>
      </c>
      <c r="K22" s="68">
        <v>48.127000000000002</v>
      </c>
      <c r="L22" s="204">
        <v>174.89099999999999</v>
      </c>
      <c r="M22" s="64">
        <v>44.866999999999997</v>
      </c>
      <c r="N22" s="64">
        <v>51.223999999999997</v>
      </c>
      <c r="O22" s="64">
        <v>49.095999999999997</v>
      </c>
      <c r="P22" s="64">
        <v>59.326999999999998</v>
      </c>
      <c r="Q22" s="204">
        <v>204.51399999999998</v>
      </c>
      <c r="R22" s="64">
        <v>52.661999999999999</v>
      </c>
      <c r="S22" s="64">
        <v>52.813000000000002</v>
      </c>
      <c r="T22" s="64">
        <v>51.381</v>
      </c>
      <c r="U22" s="64">
        <v>63.100999999999999</v>
      </c>
      <c r="V22" s="204">
        <v>219.95699999999999</v>
      </c>
      <c r="W22" s="64">
        <v>53.244999999999997</v>
      </c>
      <c r="X22" s="64">
        <v>50.976999999999997</v>
      </c>
    </row>
    <row r="23" spans="1:24" ht="18" customHeight="1" x14ac:dyDescent="0.25">
      <c r="A23" s="57">
        <v>28</v>
      </c>
      <c r="B23" s="70" t="s">
        <v>160</v>
      </c>
      <c r="C23" s="71">
        <v>-15.013</v>
      </c>
      <c r="D23" s="71">
        <v>2.6780000000000075</v>
      </c>
      <c r="E23" s="71">
        <v>74.842999999999989</v>
      </c>
      <c r="F23" s="71">
        <v>92.85</v>
      </c>
      <c r="G23" s="72">
        <v>155.358</v>
      </c>
      <c r="H23" s="71">
        <v>96.846000000000004</v>
      </c>
      <c r="I23" s="71">
        <v>143.28800000000001</v>
      </c>
      <c r="J23" s="71">
        <v>115.10899999999999</v>
      </c>
      <c r="K23" s="71">
        <v>121.70099999999999</v>
      </c>
      <c r="L23" s="72">
        <v>476.94399999999996</v>
      </c>
      <c r="M23" s="71">
        <v>136.1893114964686</v>
      </c>
      <c r="N23" s="71">
        <v>161.94841483029259</v>
      </c>
      <c r="O23" s="71">
        <v>63.729622632751195</v>
      </c>
      <c r="P23" s="71">
        <v>77.971907515539385</v>
      </c>
      <c r="Q23" s="72">
        <v>439.8392564750518</v>
      </c>
      <c r="R23" s="71">
        <v>41.509</v>
      </c>
      <c r="S23" s="71">
        <v>19.951000000000001</v>
      </c>
      <c r="T23" s="71">
        <v>40.44</v>
      </c>
      <c r="U23" s="71">
        <v>47.158000000000001</v>
      </c>
      <c r="V23" s="72">
        <v>149.05799999999999</v>
      </c>
      <c r="W23" s="71">
        <v>73.674000000000007</v>
      </c>
      <c r="X23" s="71">
        <v>132.04599999999999</v>
      </c>
    </row>
    <row r="24" spans="1:24" ht="18" customHeight="1" x14ac:dyDescent="0.25">
      <c r="A24" s="57">
        <v>29</v>
      </c>
      <c r="B24" s="73" t="s">
        <v>81</v>
      </c>
      <c r="C24" s="74">
        <v>-9.2441165966774624E-2</v>
      </c>
      <c r="D24" s="74">
        <v>2.421710389481211E-2</v>
      </c>
      <c r="E24" s="74">
        <v>0.36325381609920637</v>
      </c>
      <c r="F24" s="74">
        <v>0.34460618027152812</v>
      </c>
      <c r="G24" s="205">
        <v>0.2075696561749294</v>
      </c>
      <c r="H24" s="74">
        <v>0.37942517747723747</v>
      </c>
      <c r="I24" s="74">
        <v>0.4608813123190737</v>
      </c>
      <c r="J24" s="74">
        <v>0.41681090358697304</v>
      </c>
      <c r="K24" s="74">
        <v>0.37646392843222776</v>
      </c>
      <c r="L24" s="205">
        <v>0.40918887012862226</v>
      </c>
      <c r="M24" s="74">
        <v>0.42301122992392842</v>
      </c>
      <c r="N24" s="74">
        <v>0.43820650113318571</v>
      </c>
      <c r="O24" s="74">
        <v>0.26409636749416188</v>
      </c>
      <c r="P24" s="74">
        <v>0.24737908168842923</v>
      </c>
      <c r="Q24" s="205">
        <v>0.35242767702545841</v>
      </c>
      <c r="R24" s="74">
        <v>0.15504689618592629</v>
      </c>
      <c r="S24" s="74">
        <v>7.4377700483524031E-2</v>
      </c>
      <c r="T24" s="74">
        <v>0.14836773478717083</v>
      </c>
      <c r="U24" s="74">
        <v>0.16737414463783754</v>
      </c>
      <c r="V24" s="205">
        <v>0.13671584075958748</v>
      </c>
      <c r="W24" s="74">
        <v>0.25064810467656007</v>
      </c>
      <c r="X24" s="74">
        <v>0.34993533751696065</v>
      </c>
    </row>
    <row r="25" spans="1:24" ht="12" customHeight="1" x14ac:dyDescent="0.25">
      <c r="A25" s="57"/>
      <c r="M25" s="60"/>
      <c r="N25" s="60"/>
      <c r="O25" s="60"/>
      <c r="R25" s="60"/>
      <c r="S25" s="60"/>
      <c r="T25" s="60"/>
      <c r="U25" s="60"/>
      <c r="W25" s="60"/>
      <c r="X25" s="60"/>
    </row>
    <row r="26" spans="1:24" ht="21.95" customHeight="1" x14ac:dyDescent="0.25">
      <c r="A26" s="57"/>
      <c r="B26" s="243" t="s">
        <v>13</v>
      </c>
      <c r="C26" s="243"/>
      <c r="D26" s="243"/>
      <c r="E26" s="243"/>
      <c r="F26" s="243"/>
      <c r="G26" s="243"/>
      <c r="H26" s="243"/>
      <c r="I26" s="243"/>
      <c r="J26" s="243"/>
      <c r="K26" s="243"/>
      <c r="L26" s="243"/>
      <c r="M26" s="243"/>
      <c r="N26" s="243"/>
      <c r="O26" s="243"/>
      <c r="P26" s="243"/>
      <c r="Q26" s="243"/>
      <c r="R26" s="243"/>
      <c r="S26" s="243"/>
      <c r="T26" s="243"/>
      <c r="U26" s="243"/>
      <c r="V26" s="243"/>
      <c r="W26" s="243"/>
      <c r="X26" s="243"/>
    </row>
    <row r="27" spans="1:24" ht="18.95" customHeight="1" x14ac:dyDescent="0.25">
      <c r="A27" s="57"/>
      <c r="B27" s="61" t="s">
        <v>10</v>
      </c>
      <c r="C27" s="62" t="str">
        <f t="shared" ref="C27:X27" si="1">C$6</f>
        <v>1Q20</v>
      </c>
      <c r="D27" s="62" t="str">
        <f t="shared" si="1"/>
        <v>2Q20</v>
      </c>
      <c r="E27" s="62" t="str">
        <f t="shared" si="1"/>
        <v>3Q20</v>
      </c>
      <c r="F27" s="62" t="str">
        <f t="shared" si="1"/>
        <v>4Q20</v>
      </c>
      <c r="G27" s="62">
        <f t="shared" si="1"/>
        <v>2020</v>
      </c>
      <c r="H27" s="62" t="str">
        <f t="shared" si="1"/>
        <v>1Q21</v>
      </c>
      <c r="I27" s="62" t="str">
        <f t="shared" si="1"/>
        <v>2Q21</v>
      </c>
      <c r="J27" s="62" t="str">
        <f t="shared" si="1"/>
        <v>3Q21</v>
      </c>
      <c r="K27" s="62" t="str">
        <f t="shared" si="1"/>
        <v>4Q21</v>
      </c>
      <c r="L27" s="62">
        <f t="shared" si="1"/>
        <v>2021</v>
      </c>
      <c r="M27" s="62" t="str">
        <f t="shared" si="1"/>
        <v>1Q22</v>
      </c>
      <c r="N27" s="62" t="str">
        <f t="shared" si="1"/>
        <v>2Q22</v>
      </c>
      <c r="O27" s="62" t="str">
        <f t="shared" si="1"/>
        <v>3Q22</v>
      </c>
      <c r="P27" s="62" t="str">
        <f t="shared" si="1"/>
        <v>4Q22</v>
      </c>
      <c r="Q27" s="62">
        <f t="shared" si="1"/>
        <v>2022</v>
      </c>
      <c r="R27" s="62" t="str">
        <f t="shared" si="1"/>
        <v>1Q23</v>
      </c>
      <c r="S27" s="62" t="str">
        <f t="shared" si="1"/>
        <v>2Q23</v>
      </c>
      <c r="T27" s="62" t="str">
        <f t="shared" si="1"/>
        <v>3Q23</v>
      </c>
      <c r="U27" s="62" t="str">
        <f t="shared" si="1"/>
        <v>4Q23</v>
      </c>
      <c r="V27" s="62">
        <f t="shared" si="1"/>
        <v>2023</v>
      </c>
      <c r="W27" s="62" t="str">
        <f t="shared" si="1"/>
        <v>1Q24</v>
      </c>
      <c r="X27" s="62" t="str">
        <f t="shared" si="1"/>
        <v>2Q24</v>
      </c>
    </row>
    <row r="28" spans="1:24" ht="18" customHeight="1" x14ac:dyDescent="0.25">
      <c r="A28" s="110">
        <v>32</v>
      </c>
      <c r="B28" s="63" t="s">
        <v>77</v>
      </c>
      <c r="C28" s="64">
        <v>377.267</v>
      </c>
      <c r="D28" s="64">
        <v>273.90359906932514</v>
      </c>
      <c r="E28" s="64">
        <v>417.69372280789736</v>
      </c>
      <c r="F28" s="64">
        <v>478.53393336130165</v>
      </c>
      <c r="G28" s="202">
        <v>1547.3982552385241</v>
      </c>
      <c r="H28" s="64">
        <v>468.30099999999999</v>
      </c>
      <c r="I28" s="64">
        <v>520.51</v>
      </c>
      <c r="J28" s="64">
        <v>521.75400000000002</v>
      </c>
      <c r="K28" s="64">
        <v>511.22199999999998</v>
      </c>
      <c r="L28" s="202">
        <v>2021.787</v>
      </c>
      <c r="M28" s="64">
        <v>561.72699999999998</v>
      </c>
      <c r="N28" s="64">
        <v>683.36800000000005</v>
      </c>
      <c r="O28" s="64">
        <v>615.53300000000002</v>
      </c>
      <c r="P28" s="64">
        <v>606.33900000000006</v>
      </c>
      <c r="Q28" s="202">
        <v>2466.9670000000001</v>
      </c>
      <c r="R28" s="64">
        <v>543.34100000000001</v>
      </c>
      <c r="S28" s="64">
        <v>465.09399999999999</v>
      </c>
      <c r="T28" s="64">
        <v>484.15699999999998</v>
      </c>
      <c r="U28" s="64">
        <v>454.06900000000002</v>
      </c>
      <c r="V28" s="202">
        <v>1946.6609999999998</v>
      </c>
      <c r="W28" s="64">
        <v>418.35599999999999</v>
      </c>
      <c r="X28" s="64">
        <v>507.64699999999999</v>
      </c>
    </row>
    <row r="29" spans="1:24" ht="18" customHeight="1" x14ac:dyDescent="0.25">
      <c r="A29" s="110">
        <v>33</v>
      </c>
      <c r="B29" s="65" t="s">
        <v>78</v>
      </c>
      <c r="C29" s="66">
        <v>-311.00599999999997</v>
      </c>
      <c r="D29" s="66">
        <v>-248.22114937403157</v>
      </c>
      <c r="E29" s="66">
        <v>-348.61323265231505</v>
      </c>
      <c r="F29" s="66">
        <v>-402.36522721802487</v>
      </c>
      <c r="G29" s="203">
        <v>-1310.2056092443713</v>
      </c>
      <c r="H29" s="66">
        <v>-386.69900000000001</v>
      </c>
      <c r="I29" s="66">
        <v>-441.66500000000002</v>
      </c>
      <c r="J29" s="66">
        <v>-461.68200000000002</v>
      </c>
      <c r="K29" s="66">
        <v>-552.65800000000002</v>
      </c>
      <c r="L29" s="203">
        <v>-1842.7040000000002</v>
      </c>
      <c r="M29" s="66">
        <v>-502.85899999999998</v>
      </c>
      <c r="N29" s="66">
        <v>-566.49599999999998</v>
      </c>
      <c r="O29" s="66">
        <v>-578.63499999999999</v>
      </c>
      <c r="P29" s="66">
        <v>-542.91300000000001</v>
      </c>
      <c r="Q29" s="203">
        <v>-2190.9030000000002</v>
      </c>
      <c r="R29" s="66">
        <v>-468.54</v>
      </c>
      <c r="S29" s="66">
        <v>-415.11599999999999</v>
      </c>
      <c r="T29" s="66">
        <v>-438.863</v>
      </c>
      <c r="U29" s="66">
        <v>-404.04899999999998</v>
      </c>
      <c r="V29" s="203">
        <v>-1726.568</v>
      </c>
      <c r="W29" s="66">
        <v>-372.85500000000002</v>
      </c>
      <c r="X29" s="66">
        <v>-450.21499999999997</v>
      </c>
    </row>
    <row r="30" spans="1:24" ht="18" customHeight="1" x14ac:dyDescent="0.25">
      <c r="A30" s="110">
        <v>34</v>
      </c>
      <c r="B30" s="67" t="s">
        <v>79</v>
      </c>
      <c r="C30" s="68">
        <v>66.260999999999996</v>
      </c>
      <c r="D30" s="68">
        <v>25.68244969529356</v>
      </c>
      <c r="E30" s="68">
        <v>69.080490155582311</v>
      </c>
      <c r="F30" s="68">
        <v>76.168706143276765</v>
      </c>
      <c r="G30" s="204">
        <v>237.19264599415266</v>
      </c>
      <c r="H30" s="68">
        <v>81.602000000000004</v>
      </c>
      <c r="I30" s="68">
        <v>78.844999999999999</v>
      </c>
      <c r="J30" s="68">
        <v>60.072000000000003</v>
      </c>
      <c r="K30" s="68">
        <v>-41.436</v>
      </c>
      <c r="L30" s="204">
        <v>179.083</v>
      </c>
      <c r="M30" s="68">
        <v>58.868000000000002</v>
      </c>
      <c r="N30" s="68">
        <v>116.872</v>
      </c>
      <c r="O30" s="68">
        <v>36.898000000000003</v>
      </c>
      <c r="P30" s="68">
        <v>63.426000000000002</v>
      </c>
      <c r="Q30" s="204">
        <v>276.06400000000002</v>
      </c>
      <c r="R30" s="68">
        <v>74.801000000000002</v>
      </c>
      <c r="S30" s="68">
        <v>49.978000000000002</v>
      </c>
      <c r="T30" s="68">
        <v>45.293999999999997</v>
      </c>
      <c r="U30" s="68">
        <v>50.02</v>
      </c>
      <c r="V30" s="204">
        <v>220.09299999999999</v>
      </c>
      <c r="W30" s="68">
        <v>45.500999999999998</v>
      </c>
      <c r="X30" s="68">
        <v>57.432000000000002</v>
      </c>
    </row>
    <row r="31" spans="1:24" ht="18" customHeight="1" x14ac:dyDescent="0.25">
      <c r="A31" s="110">
        <v>35</v>
      </c>
      <c r="B31" s="69" t="s">
        <v>34</v>
      </c>
      <c r="C31" s="64">
        <v>-12.962</v>
      </c>
      <c r="D31" s="64">
        <v>-11.27018851144312</v>
      </c>
      <c r="E31" s="64">
        <v>-11.333108074174911</v>
      </c>
      <c r="F31" s="64">
        <v>-18.455959396895583</v>
      </c>
      <c r="G31" s="204">
        <v>-54.021255982513608</v>
      </c>
      <c r="H31" s="64">
        <v>-12.015000000000001</v>
      </c>
      <c r="I31" s="64">
        <v>-12.042999999999999</v>
      </c>
      <c r="J31" s="64">
        <v>-12.577</v>
      </c>
      <c r="K31" s="64">
        <v>-15</v>
      </c>
      <c r="L31" s="204">
        <v>-51.634999999999998</v>
      </c>
      <c r="M31" s="64">
        <v>-14.974</v>
      </c>
      <c r="N31" s="64">
        <v>-15.063000000000001</v>
      </c>
      <c r="O31" s="64">
        <v>-14.430999999999999</v>
      </c>
      <c r="P31" s="64">
        <v>-15.967000000000001</v>
      </c>
      <c r="Q31" s="204">
        <v>-60.434999999999995</v>
      </c>
      <c r="R31" s="64">
        <v>-15.134</v>
      </c>
      <c r="S31" s="64">
        <v>-15.659000000000001</v>
      </c>
      <c r="T31" s="64">
        <v>-15.003</v>
      </c>
      <c r="U31" s="64">
        <v>-15.436999999999999</v>
      </c>
      <c r="V31" s="204">
        <v>-61.232999999999997</v>
      </c>
      <c r="W31" s="64">
        <v>-15.340999999999999</v>
      </c>
      <c r="X31" s="64">
        <v>-14.298</v>
      </c>
    </row>
    <row r="32" spans="1:24" ht="18" customHeight="1" x14ac:dyDescent="0.25">
      <c r="A32" s="57">
        <v>40</v>
      </c>
      <c r="B32" s="69" t="s">
        <v>80</v>
      </c>
      <c r="C32" s="64">
        <v>22.312999999999999</v>
      </c>
      <c r="D32" s="64">
        <v>20.754000000000001</v>
      </c>
      <c r="E32" s="64">
        <v>20.234999999999999</v>
      </c>
      <c r="F32" s="64">
        <v>19.347999999999999</v>
      </c>
      <c r="G32" s="204">
        <v>82.65</v>
      </c>
      <c r="H32" s="64">
        <v>20.134</v>
      </c>
      <c r="I32" s="64">
        <v>20.123999999999999</v>
      </c>
      <c r="J32" s="64">
        <v>20.228999999999999</v>
      </c>
      <c r="K32" s="64">
        <v>18.373999999999999</v>
      </c>
      <c r="L32" s="204">
        <v>78.86099999999999</v>
      </c>
      <c r="M32" s="64">
        <v>19.673999999999999</v>
      </c>
      <c r="N32" s="64">
        <v>21.765999999999998</v>
      </c>
      <c r="O32" s="64">
        <v>19.611000000000001</v>
      </c>
      <c r="P32" s="64">
        <v>17.675999999999998</v>
      </c>
      <c r="Q32" s="204">
        <v>78.727000000000004</v>
      </c>
      <c r="R32" s="64">
        <v>18.692</v>
      </c>
      <c r="S32" s="64">
        <v>18.82</v>
      </c>
      <c r="T32" s="64">
        <v>20.259</v>
      </c>
      <c r="U32" s="64">
        <v>19.814</v>
      </c>
      <c r="V32" s="204">
        <v>77.585000000000008</v>
      </c>
      <c r="W32" s="64">
        <v>18.869</v>
      </c>
      <c r="X32" s="64">
        <v>18.282</v>
      </c>
    </row>
    <row r="33" spans="1:24" ht="18" customHeight="1" x14ac:dyDescent="0.25">
      <c r="A33" s="57">
        <v>43</v>
      </c>
      <c r="B33" s="70" t="s">
        <v>160</v>
      </c>
      <c r="C33" s="71">
        <v>61.991</v>
      </c>
      <c r="D33" s="71">
        <v>38.98300000000004</v>
      </c>
      <c r="E33" s="71">
        <v>85.918000000000006</v>
      </c>
      <c r="F33" s="71">
        <v>83.395000000000024</v>
      </c>
      <c r="G33" s="72">
        <v>270.28700000000009</v>
      </c>
      <c r="H33" s="71">
        <v>83.117999999999995</v>
      </c>
      <c r="I33" s="71">
        <v>91.317999999999998</v>
      </c>
      <c r="J33" s="71">
        <v>64.56</v>
      </c>
      <c r="K33" s="71">
        <v>31.928000000000001</v>
      </c>
      <c r="L33" s="72">
        <v>270.92399999999998</v>
      </c>
      <c r="M33" s="71">
        <v>81.949688503531377</v>
      </c>
      <c r="N33" s="71">
        <v>140.24531149646862</v>
      </c>
      <c r="O33" s="71">
        <v>58.325000000000003</v>
      </c>
      <c r="P33" s="71">
        <v>45.908844157699498</v>
      </c>
      <c r="Q33" s="72">
        <v>326.42884415769947</v>
      </c>
      <c r="R33" s="71">
        <v>89.162000000000006</v>
      </c>
      <c r="S33" s="71">
        <v>50.631</v>
      </c>
      <c r="T33" s="71">
        <v>48.725000000000001</v>
      </c>
      <c r="U33" s="71">
        <v>58.448999999999998</v>
      </c>
      <c r="V33" s="72">
        <v>246.96699999999998</v>
      </c>
      <c r="W33" s="71">
        <v>49.161000000000001</v>
      </c>
      <c r="X33" s="71">
        <v>67.114000000000004</v>
      </c>
    </row>
    <row r="34" spans="1:24" ht="18" customHeight="1" x14ac:dyDescent="0.25">
      <c r="A34" s="57">
        <v>44</v>
      </c>
      <c r="B34" s="73" t="s">
        <v>81</v>
      </c>
      <c r="C34" s="74">
        <v>0.16431598841139033</v>
      </c>
      <c r="D34" s="74">
        <v>0.14232379615476839</v>
      </c>
      <c r="E34" s="74">
        <v>0.2056961723590823</v>
      </c>
      <c r="F34" s="74">
        <v>0.17427186284203447</v>
      </c>
      <c r="G34" s="205">
        <v>0.17467190433036686</v>
      </c>
      <c r="H34" s="74">
        <v>0.17748841023188078</v>
      </c>
      <c r="I34" s="74">
        <v>0.1754394728247296</v>
      </c>
      <c r="J34" s="74">
        <v>0.12373647351050496</v>
      </c>
      <c r="K34" s="74">
        <v>6.2454276224419139E-2</v>
      </c>
      <c r="L34" s="205">
        <v>0.13400224652745318</v>
      </c>
      <c r="M34" s="74">
        <v>0.14588881877412227</v>
      </c>
      <c r="N34" s="74">
        <v>0.20522662971703182</v>
      </c>
      <c r="O34" s="74">
        <v>9.4755277133801108E-2</v>
      </c>
      <c r="P34" s="74">
        <v>7.5714813260732844E-2</v>
      </c>
      <c r="Q34" s="205">
        <v>0.13231990705903218</v>
      </c>
      <c r="R34" s="74">
        <v>0.16409952497602795</v>
      </c>
      <c r="S34" s="74">
        <v>0.10886186448330876</v>
      </c>
      <c r="T34" s="74">
        <v>0.10063884235898686</v>
      </c>
      <c r="U34" s="74">
        <v>0.12872272716261185</v>
      </c>
      <c r="V34" s="205">
        <v>0.12686697889360293</v>
      </c>
      <c r="W34" s="74">
        <v>0.1175099675874136</v>
      </c>
      <c r="X34" s="74">
        <v>0.13220604081182397</v>
      </c>
    </row>
    <row r="35" spans="1:24" ht="12" customHeight="1" x14ac:dyDescent="0.25">
      <c r="A35" s="57"/>
    </row>
    <row r="36" spans="1:24" ht="21.95" customHeight="1" x14ac:dyDescent="0.25">
      <c r="A36" s="57"/>
      <c r="B36" s="244" t="s">
        <v>75</v>
      </c>
      <c r="C36" s="244"/>
      <c r="D36" s="244"/>
      <c r="E36" s="244"/>
      <c r="F36" s="244"/>
      <c r="G36" s="244"/>
      <c r="H36" s="244"/>
      <c r="I36" s="244"/>
      <c r="J36" s="244"/>
      <c r="K36" s="244"/>
      <c r="L36" s="244"/>
      <c r="M36" s="244"/>
      <c r="N36" s="244"/>
      <c r="O36" s="244"/>
      <c r="P36" s="244"/>
      <c r="Q36" s="244"/>
      <c r="R36" s="244"/>
      <c r="S36" s="244"/>
      <c r="T36" s="244"/>
      <c r="U36" s="244"/>
      <c r="V36" s="244"/>
      <c r="W36" s="244"/>
      <c r="X36" s="244"/>
    </row>
    <row r="37" spans="1:24" ht="18.95" customHeight="1" x14ac:dyDescent="0.25">
      <c r="A37" s="57"/>
      <c r="B37" s="61" t="s">
        <v>10</v>
      </c>
      <c r="C37" s="62" t="str">
        <f t="shared" ref="C37:X37" si="2">C$6</f>
        <v>1Q20</v>
      </c>
      <c r="D37" s="62" t="str">
        <f t="shared" si="2"/>
        <v>2Q20</v>
      </c>
      <c r="E37" s="62" t="str">
        <f t="shared" si="2"/>
        <v>3Q20</v>
      </c>
      <c r="F37" s="62" t="str">
        <f t="shared" si="2"/>
        <v>4Q20</v>
      </c>
      <c r="G37" s="62">
        <f t="shared" si="2"/>
        <v>2020</v>
      </c>
      <c r="H37" s="62" t="str">
        <f t="shared" si="2"/>
        <v>1Q21</v>
      </c>
      <c r="I37" s="62" t="str">
        <f t="shared" si="2"/>
        <v>2Q21</v>
      </c>
      <c r="J37" s="62" t="str">
        <f t="shared" si="2"/>
        <v>3Q21</v>
      </c>
      <c r="K37" s="62" t="str">
        <f t="shared" si="2"/>
        <v>4Q21</v>
      </c>
      <c r="L37" s="62">
        <f t="shared" si="2"/>
        <v>2021</v>
      </c>
      <c r="M37" s="62" t="str">
        <f t="shared" si="2"/>
        <v>1Q22</v>
      </c>
      <c r="N37" s="62" t="str">
        <f t="shared" si="2"/>
        <v>2Q22</v>
      </c>
      <c r="O37" s="62" t="str">
        <f t="shared" si="2"/>
        <v>3Q22</v>
      </c>
      <c r="P37" s="62" t="str">
        <f t="shared" si="2"/>
        <v>4Q22</v>
      </c>
      <c r="Q37" s="62">
        <f t="shared" si="2"/>
        <v>2022</v>
      </c>
      <c r="R37" s="62" t="str">
        <f t="shared" si="2"/>
        <v>1Q23</v>
      </c>
      <c r="S37" s="62" t="str">
        <f t="shared" si="2"/>
        <v>2Q23</v>
      </c>
      <c r="T37" s="62" t="str">
        <f t="shared" si="2"/>
        <v>3Q23</v>
      </c>
      <c r="U37" s="62" t="str">
        <f t="shared" si="2"/>
        <v>4Q23</v>
      </c>
      <c r="V37" s="62">
        <f t="shared" si="2"/>
        <v>2023</v>
      </c>
      <c r="W37" s="62" t="str">
        <f t="shared" si="2"/>
        <v>1Q24</v>
      </c>
      <c r="X37" s="62" t="str">
        <f t="shared" si="2"/>
        <v>2Q24</v>
      </c>
    </row>
    <row r="38" spans="1:24" ht="18" customHeight="1" x14ac:dyDescent="0.25">
      <c r="A38" s="110">
        <v>47</v>
      </c>
      <c r="B38" s="63" t="s">
        <v>77</v>
      </c>
      <c r="C38" s="64">
        <v>-87.71</v>
      </c>
      <c r="D38" s="64">
        <v>-51.97</v>
      </c>
      <c r="E38" s="64">
        <v>-99.442999999999998</v>
      </c>
      <c r="F38" s="64">
        <v>-136.279</v>
      </c>
      <c r="G38" s="202">
        <v>-375.40199999999999</v>
      </c>
      <c r="H38" s="64">
        <v>-129.315</v>
      </c>
      <c r="I38" s="64">
        <v>-162.642</v>
      </c>
      <c r="J38" s="64">
        <v>-156.63499999999999</v>
      </c>
      <c r="K38" s="64">
        <v>-187.62</v>
      </c>
      <c r="L38" s="202">
        <v>-636.21199999999999</v>
      </c>
      <c r="M38" s="64">
        <v>-187.04900000000001</v>
      </c>
      <c r="N38" s="64">
        <v>-207.239</v>
      </c>
      <c r="O38" s="64">
        <v>-151.999</v>
      </c>
      <c r="P38" s="64">
        <v>-137.29599999999999</v>
      </c>
      <c r="Q38" s="202">
        <v>-683.58300000000008</v>
      </c>
      <c r="R38" s="64">
        <v>-138.12100000000001</v>
      </c>
      <c r="S38" s="64">
        <v>-108.541</v>
      </c>
      <c r="T38" s="64">
        <v>-109.959</v>
      </c>
      <c r="U38" s="64">
        <v>-111.629</v>
      </c>
      <c r="V38" s="202">
        <v>-468.25</v>
      </c>
      <c r="W38" s="64">
        <v>-137.42500000000001</v>
      </c>
      <c r="X38" s="64">
        <v>-155.965</v>
      </c>
    </row>
    <row r="39" spans="1:24" ht="18" customHeight="1" x14ac:dyDescent="0.25">
      <c r="A39" s="110">
        <v>48</v>
      </c>
      <c r="B39" s="65" t="s">
        <v>78</v>
      </c>
      <c r="C39" s="66">
        <v>87.71</v>
      </c>
      <c r="D39" s="66">
        <v>51.97</v>
      </c>
      <c r="E39" s="66">
        <v>99.442999999999998</v>
      </c>
      <c r="F39" s="66">
        <v>136.279</v>
      </c>
      <c r="G39" s="203">
        <v>375.40199999999999</v>
      </c>
      <c r="H39" s="66">
        <v>129.315</v>
      </c>
      <c r="I39" s="66">
        <v>162.642</v>
      </c>
      <c r="J39" s="66">
        <v>156.63499999999999</v>
      </c>
      <c r="K39" s="66">
        <v>187.62</v>
      </c>
      <c r="L39" s="203">
        <v>636.21199999999999</v>
      </c>
      <c r="M39" s="66">
        <v>187.04900000000001</v>
      </c>
      <c r="N39" s="66">
        <v>207.239</v>
      </c>
      <c r="O39" s="66">
        <v>151.999</v>
      </c>
      <c r="P39" s="66">
        <v>137.29599999999999</v>
      </c>
      <c r="Q39" s="203">
        <v>683.58300000000008</v>
      </c>
      <c r="R39" s="66">
        <v>138.12100000000001</v>
      </c>
      <c r="S39" s="66">
        <v>108.541</v>
      </c>
      <c r="T39" s="66">
        <v>109.959</v>
      </c>
      <c r="U39" s="66">
        <v>111.629</v>
      </c>
      <c r="V39" s="203">
        <v>468.25</v>
      </c>
      <c r="W39" s="66">
        <v>137.42500000000001</v>
      </c>
      <c r="X39" s="66">
        <v>155.965</v>
      </c>
    </row>
    <row r="40" spans="1:24" ht="12" customHeight="1" x14ac:dyDescent="0.25">
      <c r="A40" s="57"/>
    </row>
    <row r="41" spans="1:24" ht="21.95" customHeight="1" x14ac:dyDescent="0.25">
      <c r="A41" s="57"/>
      <c r="B41" s="244" t="s">
        <v>76</v>
      </c>
      <c r="C41" s="244"/>
      <c r="D41" s="244"/>
      <c r="E41" s="244"/>
      <c r="F41" s="244"/>
      <c r="G41" s="244"/>
      <c r="H41" s="244"/>
      <c r="I41" s="244"/>
      <c r="J41" s="244"/>
      <c r="K41" s="244"/>
      <c r="L41" s="244"/>
      <c r="M41" s="244"/>
      <c r="N41" s="244"/>
      <c r="O41" s="244"/>
      <c r="P41" s="244"/>
      <c r="Q41" s="244"/>
      <c r="R41" s="244"/>
      <c r="S41" s="244"/>
      <c r="T41" s="244"/>
      <c r="U41" s="244"/>
      <c r="V41" s="244"/>
      <c r="W41" s="244"/>
      <c r="X41" s="244"/>
    </row>
    <row r="42" spans="1:24" ht="18.95" customHeight="1" x14ac:dyDescent="0.25">
      <c r="A42" s="57"/>
      <c r="B42" s="61" t="s">
        <v>10</v>
      </c>
      <c r="C42" s="62" t="str">
        <f t="shared" ref="C42:X42" si="3">C$6</f>
        <v>1Q20</v>
      </c>
      <c r="D42" s="62" t="str">
        <f t="shared" si="3"/>
        <v>2Q20</v>
      </c>
      <c r="E42" s="62" t="str">
        <f t="shared" si="3"/>
        <v>3Q20</v>
      </c>
      <c r="F42" s="62" t="str">
        <f t="shared" si="3"/>
        <v>4Q20</v>
      </c>
      <c r="G42" s="62">
        <f t="shared" si="3"/>
        <v>2020</v>
      </c>
      <c r="H42" s="62" t="str">
        <f t="shared" si="3"/>
        <v>1Q21</v>
      </c>
      <c r="I42" s="62" t="str">
        <f t="shared" si="3"/>
        <v>2Q21</v>
      </c>
      <c r="J42" s="62" t="str">
        <f t="shared" si="3"/>
        <v>3Q21</v>
      </c>
      <c r="K42" s="62" t="str">
        <f t="shared" si="3"/>
        <v>4Q21</v>
      </c>
      <c r="L42" s="62">
        <f t="shared" si="3"/>
        <v>2021</v>
      </c>
      <c r="M42" s="62" t="str">
        <f t="shared" si="3"/>
        <v>1Q22</v>
      </c>
      <c r="N42" s="62" t="str">
        <f t="shared" si="3"/>
        <v>2Q22</v>
      </c>
      <c r="O42" s="62" t="str">
        <f t="shared" si="3"/>
        <v>3Q22</v>
      </c>
      <c r="P42" s="62" t="str">
        <f t="shared" si="3"/>
        <v>4Q22</v>
      </c>
      <c r="Q42" s="62">
        <f t="shared" si="3"/>
        <v>2022</v>
      </c>
      <c r="R42" s="62" t="str">
        <f t="shared" si="3"/>
        <v>1Q23</v>
      </c>
      <c r="S42" s="62" t="str">
        <f t="shared" si="3"/>
        <v>2Q23</v>
      </c>
      <c r="T42" s="62" t="str">
        <f t="shared" si="3"/>
        <v>3Q23</v>
      </c>
      <c r="U42" s="62" t="str">
        <f t="shared" si="3"/>
        <v>4Q23</v>
      </c>
      <c r="V42" s="62">
        <f t="shared" si="3"/>
        <v>2023</v>
      </c>
      <c r="W42" s="62" t="str">
        <f t="shared" si="3"/>
        <v>1Q24</v>
      </c>
      <c r="X42" s="62" t="str">
        <f t="shared" si="3"/>
        <v>2Q24</v>
      </c>
    </row>
    <row r="43" spans="1:24" ht="18" customHeight="1" x14ac:dyDescent="0.25">
      <c r="A43" s="110">
        <v>52</v>
      </c>
      <c r="B43" s="63" t="s">
        <v>77</v>
      </c>
      <c r="C43" s="64">
        <v>-9.9499999999999993</v>
      </c>
      <c r="D43" s="64">
        <v>4.0514009306749212</v>
      </c>
      <c r="E43" s="64">
        <v>13.540277192102513</v>
      </c>
      <c r="F43" s="64">
        <v>22.829066638698336</v>
      </c>
      <c r="G43" s="202">
        <v>30.470744761475771</v>
      </c>
      <c r="H43" s="64">
        <v>8.6989999999999998</v>
      </c>
      <c r="I43" s="64">
        <v>17.420999999999999</v>
      </c>
      <c r="J43" s="64">
        <v>13.797000000000001</v>
      </c>
      <c r="K43" s="64">
        <v>31.033999999999999</v>
      </c>
      <c r="L43" s="202">
        <v>70.950999999999993</v>
      </c>
      <c r="M43" s="64">
        <v>25.506</v>
      </c>
      <c r="N43" s="64">
        <v>-16.265999999999998</v>
      </c>
      <c r="O43" s="64">
        <v>-2.2010000000000001</v>
      </c>
      <c r="P43" s="64">
        <v>-4.46</v>
      </c>
      <c r="Q43" s="202">
        <v>2.5790000000000015</v>
      </c>
      <c r="R43" s="64">
        <v>-5.6210000000000004</v>
      </c>
      <c r="S43" s="64">
        <v>1.9119999999999999</v>
      </c>
      <c r="T43" s="64">
        <v>2.57</v>
      </c>
      <c r="U43" s="64">
        <v>5.6849999999999996</v>
      </c>
      <c r="V43" s="202">
        <v>4.5459999999999994</v>
      </c>
      <c r="W43" s="64">
        <v>4.9169999999999998</v>
      </c>
      <c r="X43" s="64">
        <v>7.2789999999999999</v>
      </c>
    </row>
    <row r="44" spans="1:24" ht="18" customHeight="1" x14ac:dyDescent="0.25">
      <c r="A44" s="110">
        <v>53</v>
      </c>
      <c r="B44" s="65" t="s">
        <v>78</v>
      </c>
      <c r="C44" s="66">
        <v>11.151</v>
      </c>
      <c r="D44" s="66">
        <v>-3.2938324620381465</v>
      </c>
      <c r="E44" s="66">
        <v>-6.1882206170602005</v>
      </c>
      <c r="F44" s="66">
        <v>-15.652263961680234</v>
      </c>
      <c r="G44" s="203">
        <v>-13.98331704077858</v>
      </c>
      <c r="H44" s="66">
        <v>-5.5810000000000004</v>
      </c>
      <c r="I44" s="66">
        <v>-13.208</v>
      </c>
      <c r="J44" s="66">
        <v>-9.3610000000000007</v>
      </c>
      <c r="K44" s="66">
        <v>-27.724</v>
      </c>
      <c r="L44" s="203">
        <v>-55.874000000000002</v>
      </c>
      <c r="M44" s="66">
        <v>-15.714</v>
      </c>
      <c r="N44" s="66">
        <v>18.568000000000001</v>
      </c>
      <c r="O44" s="66">
        <v>2.1560000000000001</v>
      </c>
      <c r="P44" s="66">
        <v>12.371</v>
      </c>
      <c r="Q44" s="203">
        <v>17.381</v>
      </c>
      <c r="R44" s="66">
        <v>6.0679999999999996</v>
      </c>
      <c r="S44" s="66">
        <v>-2.819</v>
      </c>
      <c r="T44" s="66">
        <v>-7.7050000000000001</v>
      </c>
      <c r="U44" s="66">
        <v>14.298</v>
      </c>
      <c r="V44" s="203">
        <v>9.8419999999999987</v>
      </c>
      <c r="W44" s="66">
        <v>-5.4089999999999998</v>
      </c>
      <c r="X44" s="66">
        <v>-5.5490000000000004</v>
      </c>
    </row>
    <row r="45" spans="1:24" ht="18" customHeight="1" x14ac:dyDescent="0.25">
      <c r="A45" s="110">
        <v>54</v>
      </c>
      <c r="B45" s="63" t="s">
        <v>79</v>
      </c>
      <c r="C45" s="64">
        <v>1.2010000000000001</v>
      </c>
      <c r="D45" s="64">
        <v>0.75756846863677496</v>
      </c>
      <c r="E45" s="64">
        <v>7.3520565750423117</v>
      </c>
      <c r="F45" s="64">
        <v>7.1768026770181024</v>
      </c>
      <c r="G45" s="202">
        <v>16.487427720697191</v>
      </c>
      <c r="H45" s="64">
        <v>3.1179999999999999</v>
      </c>
      <c r="I45" s="64">
        <v>4.2130000000000001</v>
      </c>
      <c r="J45" s="64">
        <v>4.4359999999999999</v>
      </c>
      <c r="K45" s="64">
        <v>3.31</v>
      </c>
      <c r="L45" s="202">
        <v>15.077</v>
      </c>
      <c r="M45" s="64">
        <v>9.7919999999999998</v>
      </c>
      <c r="N45" s="64">
        <v>2.302</v>
      </c>
      <c r="O45" s="64">
        <v>-4.4999999999999998E-2</v>
      </c>
      <c r="P45" s="64">
        <v>7.9109999999999996</v>
      </c>
      <c r="Q45" s="202">
        <v>19.96</v>
      </c>
      <c r="R45" s="64">
        <v>0.44700000000000001</v>
      </c>
      <c r="S45" s="64">
        <v>-0.90700000000000003</v>
      </c>
      <c r="T45" s="64">
        <v>-5.1349999999999998</v>
      </c>
      <c r="U45" s="64">
        <v>19.983000000000001</v>
      </c>
      <c r="V45" s="202">
        <v>14.388000000000002</v>
      </c>
      <c r="W45" s="64">
        <v>-0.49199999999999999</v>
      </c>
      <c r="X45" s="64">
        <v>1.73</v>
      </c>
    </row>
    <row r="46" spans="1:24" ht="18" customHeight="1" x14ac:dyDescent="0.25">
      <c r="A46" s="110">
        <v>55</v>
      </c>
      <c r="B46" s="69" t="s">
        <v>34</v>
      </c>
      <c r="C46" s="64">
        <v>-4.5330000000000004</v>
      </c>
      <c r="D46" s="64">
        <v>-1.5305997776975382</v>
      </c>
      <c r="E46" s="64">
        <v>-3.4295143945680722</v>
      </c>
      <c r="F46" s="64">
        <v>-5.6535259923963972</v>
      </c>
      <c r="G46" s="204">
        <v>-15.146640164662006</v>
      </c>
      <c r="H46" s="64">
        <v>-2.798</v>
      </c>
      <c r="I46" s="64">
        <v>-3.742</v>
      </c>
      <c r="J46" s="64">
        <v>-6.33</v>
      </c>
      <c r="K46" s="64">
        <v>-4.5590000000000002</v>
      </c>
      <c r="L46" s="204">
        <v>-17.429000000000002</v>
      </c>
      <c r="M46" s="64">
        <v>-5.9269999999999996</v>
      </c>
      <c r="N46" s="64">
        <v>-5.3159999999999998</v>
      </c>
      <c r="O46" s="64">
        <v>0.20399999999999999</v>
      </c>
      <c r="P46" s="64">
        <v>-9.625</v>
      </c>
      <c r="Q46" s="204">
        <v>-20.663999999999998</v>
      </c>
      <c r="R46" s="64">
        <v>1.4139999999999999</v>
      </c>
      <c r="S46" s="64">
        <v>-2.681</v>
      </c>
      <c r="T46" s="64">
        <v>-1.7330000000000001</v>
      </c>
      <c r="U46" s="64">
        <v>-0.81200000000000006</v>
      </c>
      <c r="V46" s="204">
        <v>-3.8120000000000003</v>
      </c>
      <c r="W46" s="64">
        <v>-1.0629999999999999</v>
      </c>
      <c r="X46" s="64">
        <v>3.5000000000000003E-2</v>
      </c>
    </row>
    <row r="47" spans="1:24" ht="18" customHeight="1" x14ac:dyDescent="0.25">
      <c r="A47" s="110">
        <v>60</v>
      </c>
      <c r="B47" s="69" t="s">
        <v>80</v>
      </c>
      <c r="C47" s="64">
        <v>-0.20300000000000001</v>
      </c>
      <c r="D47" s="64">
        <v>0.318</v>
      </c>
      <c r="E47" s="64">
        <v>0.18099999999999999</v>
      </c>
      <c r="F47" s="64">
        <v>0.995</v>
      </c>
      <c r="G47" s="204">
        <v>1.2909999999999999</v>
      </c>
      <c r="H47" s="64">
        <v>1.2689999999999999</v>
      </c>
      <c r="I47" s="64">
        <v>0.39500000000000002</v>
      </c>
      <c r="J47" s="64">
        <v>0.91</v>
      </c>
      <c r="K47" s="64">
        <v>2.3849999999999998</v>
      </c>
      <c r="L47" s="204">
        <v>4.9589999999999996</v>
      </c>
      <c r="M47" s="64">
        <v>1.351</v>
      </c>
      <c r="N47" s="64">
        <v>1.3839999999999999</v>
      </c>
      <c r="O47" s="64">
        <v>4.0460000000000003</v>
      </c>
      <c r="P47" s="64">
        <v>0.91500000000000004</v>
      </c>
      <c r="Q47" s="204">
        <v>7.6960000000000006</v>
      </c>
      <c r="R47" s="64">
        <v>0.32600000000000001</v>
      </c>
      <c r="S47" s="64">
        <v>0.112</v>
      </c>
      <c r="T47" s="64">
        <v>0.45500000000000002</v>
      </c>
      <c r="U47" s="64">
        <v>-4.2000000000000003E-2</v>
      </c>
      <c r="V47" s="204">
        <v>0.85099999999999998</v>
      </c>
      <c r="W47" s="64">
        <v>0.45300000000000001</v>
      </c>
      <c r="X47" s="64">
        <v>0.60599999999999998</v>
      </c>
    </row>
    <row r="48" spans="1:24" ht="9.75" customHeight="1" x14ac:dyDescent="0.25"/>
    <row r="49" spans="2:24" ht="27" customHeight="1" x14ac:dyDescent="0.25">
      <c r="B49" s="242" t="s">
        <v>245</v>
      </c>
      <c r="C49" s="242"/>
      <c r="D49" s="242"/>
      <c r="E49" s="242"/>
      <c r="F49" s="242"/>
      <c r="G49" s="242"/>
      <c r="H49" s="242"/>
      <c r="I49" s="242"/>
      <c r="J49" s="242"/>
      <c r="K49" s="242"/>
      <c r="L49" s="242"/>
      <c r="M49" s="242"/>
      <c r="N49" s="242"/>
      <c r="O49" s="242"/>
      <c r="P49" s="242"/>
      <c r="Q49" s="242"/>
      <c r="R49" s="242"/>
      <c r="S49" s="242"/>
      <c r="T49" s="242"/>
      <c r="U49" s="242"/>
      <c r="V49" s="242"/>
      <c r="W49" s="242"/>
      <c r="X49" s="242"/>
    </row>
    <row r="50" spans="2:24" ht="27" customHeight="1" x14ac:dyDescent="0.25">
      <c r="B50" s="241" t="s">
        <v>265</v>
      </c>
      <c r="C50" s="241"/>
      <c r="D50" s="241"/>
      <c r="E50" s="241"/>
      <c r="F50" s="241"/>
      <c r="G50" s="241"/>
      <c r="H50" s="241"/>
      <c r="I50" s="241"/>
      <c r="J50" s="241"/>
      <c r="K50" s="241"/>
      <c r="L50" s="241"/>
      <c r="M50" s="241"/>
      <c r="N50" s="241"/>
      <c r="O50" s="241"/>
      <c r="P50" s="241"/>
      <c r="Q50" s="241"/>
      <c r="R50" s="241"/>
      <c r="S50" s="241"/>
      <c r="T50" s="241"/>
      <c r="U50" s="241"/>
      <c r="V50" s="241"/>
      <c r="W50" s="241"/>
      <c r="X50" s="241"/>
    </row>
  </sheetData>
  <mergeCells count="7">
    <mergeCell ref="B49:X49"/>
    <mergeCell ref="B50:X50"/>
    <mergeCell ref="B5:X5"/>
    <mergeCell ref="B16:X16"/>
    <mergeCell ref="B26:X26"/>
    <mergeCell ref="B36:X36"/>
    <mergeCell ref="B41:X41"/>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2"/>
  <sheetViews>
    <sheetView showGridLines="0" zoomScaleNormal="100" workbookViewId="0"/>
  </sheetViews>
  <sheetFormatPr defaultColWidth="8.7109375" defaultRowHeight="12" customHeight="1" x14ac:dyDescent="0.25"/>
  <cols>
    <col min="1" max="1" width="5.7109375" style="57" customWidth="1"/>
    <col min="2" max="2" width="27.7109375" style="14" customWidth="1"/>
    <col min="3" max="3" width="7.7109375" style="117" customWidth="1"/>
    <col min="4" max="25" width="9.7109375" style="14" customWidth="1"/>
    <col min="26" max="16384" width="8.7109375" style="14"/>
  </cols>
  <sheetData>
    <row r="1" spans="1:25" ht="15" customHeight="1" x14ac:dyDescent="0.25"/>
    <row r="2" spans="1:25" ht="15" customHeight="1" x14ac:dyDescent="0.25"/>
    <row r="3" spans="1:25" ht="15" customHeight="1" x14ac:dyDescent="0.25">
      <c r="B3" s="98" t="s">
        <v>165</v>
      </c>
      <c r="C3" s="118"/>
    </row>
    <row r="4" spans="1:25" ht="8.1" customHeight="1" x14ac:dyDescent="0.25">
      <c r="B4" s="98"/>
      <c r="C4" s="118"/>
    </row>
    <row r="5" spans="1:25" ht="20.100000000000001" customHeight="1" x14ac:dyDescent="0.25">
      <c r="B5" s="122" t="s">
        <v>0</v>
      </c>
      <c r="C5" s="123"/>
      <c r="D5" s="124" t="s">
        <v>22</v>
      </c>
      <c r="E5" s="124" t="s">
        <v>29</v>
      </c>
      <c r="F5" s="124" t="s">
        <v>31</v>
      </c>
      <c r="G5" s="124" t="s">
        <v>32</v>
      </c>
      <c r="H5" s="125">
        <v>2020</v>
      </c>
      <c r="I5" s="124" t="s">
        <v>41</v>
      </c>
      <c r="J5" s="124" t="s">
        <v>49</v>
      </c>
      <c r="K5" s="124" t="s">
        <v>50</v>
      </c>
      <c r="L5" s="124" t="s">
        <v>51</v>
      </c>
      <c r="M5" s="125">
        <v>2021</v>
      </c>
      <c r="N5" s="124" t="s">
        <v>52</v>
      </c>
      <c r="O5" s="124" t="s">
        <v>203</v>
      </c>
      <c r="P5" s="124" t="s">
        <v>210</v>
      </c>
      <c r="Q5" s="124" t="s">
        <v>213</v>
      </c>
      <c r="R5" s="125">
        <v>2022</v>
      </c>
      <c r="S5" s="124" t="s">
        <v>222</v>
      </c>
      <c r="T5" s="124" t="s">
        <v>234</v>
      </c>
      <c r="U5" s="124" t="s">
        <v>240</v>
      </c>
      <c r="V5" s="124" t="s">
        <v>242</v>
      </c>
      <c r="W5" s="125">
        <v>2023</v>
      </c>
      <c r="X5" s="124" t="s">
        <v>246</v>
      </c>
      <c r="Y5" s="124" t="s">
        <v>261</v>
      </c>
    </row>
    <row r="6" spans="1:25" ht="12" customHeight="1" x14ac:dyDescent="0.25">
      <c r="A6" s="57">
        <v>2</v>
      </c>
      <c r="B6" s="2" t="s">
        <v>184</v>
      </c>
      <c r="C6" s="13" t="s">
        <v>169</v>
      </c>
      <c r="D6" s="3" t="s">
        <v>202</v>
      </c>
      <c r="E6" s="3" t="s">
        <v>202</v>
      </c>
      <c r="F6" s="3" t="s">
        <v>202</v>
      </c>
      <c r="G6" s="3" t="s">
        <v>202</v>
      </c>
      <c r="H6" s="177" t="s">
        <v>202</v>
      </c>
      <c r="I6" s="3">
        <v>2931.3791547102514</v>
      </c>
      <c r="J6" s="3">
        <v>3269.8120300102019</v>
      </c>
      <c r="K6" s="3">
        <v>3168.7017902642947</v>
      </c>
      <c r="L6" s="3">
        <v>3178.3428991104729</v>
      </c>
      <c r="M6" s="177">
        <v>12548.235874095222</v>
      </c>
      <c r="N6" s="3">
        <v>2707.1744350835875</v>
      </c>
      <c r="O6" s="3">
        <v>3164.2457031197487</v>
      </c>
      <c r="P6" s="3">
        <v>3028.9027120000001</v>
      </c>
      <c r="Q6" s="3">
        <v>3172.5908158087846</v>
      </c>
      <c r="R6" s="177">
        <v>12072.91366601212</v>
      </c>
      <c r="S6" s="3">
        <v>2938.2954873506415</v>
      </c>
      <c r="T6" s="3">
        <v>3214.436869063984</v>
      </c>
      <c r="U6" s="3">
        <v>3284.3700392376836</v>
      </c>
      <c r="V6" s="3">
        <v>3522.2960544889215</v>
      </c>
      <c r="W6" s="177">
        <v>12959.398728785714</v>
      </c>
      <c r="X6" s="3">
        <v>3262.9673008</v>
      </c>
      <c r="Y6" s="3">
        <v>3215.8790467499998</v>
      </c>
    </row>
    <row r="7" spans="1:25" ht="12" customHeight="1" x14ac:dyDescent="0.25">
      <c r="A7" s="57">
        <v>3</v>
      </c>
      <c r="B7" s="2" t="s">
        <v>183</v>
      </c>
      <c r="C7" s="13" t="s">
        <v>169</v>
      </c>
      <c r="D7" s="3">
        <v>2806.6430852401945</v>
      </c>
      <c r="E7" s="3">
        <v>1856.0748479393608</v>
      </c>
      <c r="F7" s="3">
        <v>3040.8218004169926</v>
      </c>
      <c r="G7" s="3">
        <v>3150.1999438000144</v>
      </c>
      <c r="H7" s="178">
        <v>10853.739677396561</v>
      </c>
      <c r="I7" s="3">
        <v>2960.244320731656</v>
      </c>
      <c r="J7" s="3">
        <v>3207.3267737242813</v>
      </c>
      <c r="K7" s="3">
        <v>3045.7087057145322</v>
      </c>
      <c r="L7" s="3">
        <v>3117.1887196230709</v>
      </c>
      <c r="M7" s="178">
        <v>12330.46851979354</v>
      </c>
      <c r="N7" s="3">
        <v>2752.6159681439585</v>
      </c>
      <c r="O7" s="3">
        <v>3174.1795330346258</v>
      </c>
      <c r="P7" s="3">
        <v>3135.0317083726209</v>
      </c>
      <c r="Q7" s="3">
        <v>3281.1908712107183</v>
      </c>
      <c r="R7" s="178">
        <v>12343.018080761924</v>
      </c>
      <c r="S7" s="3">
        <v>3130.5297918131209</v>
      </c>
      <c r="T7" s="3">
        <v>3546.4385468258624</v>
      </c>
      <c r="U7" s="3">
        <v>3469.5326292898244</v>
      </c>
      <c r="V7" s="3">
        <v>3700.0293931698848</v>
      </c>
      <c r="W7" s="178">
        <v>13846.530361098694</v>
      </c>
      <c r="X7" s="3">
        <v>3393.3809286414212</v>
      </c>
      <c r="Y7" s="3">
        <v>3280.6414910293452</v>
      </c>
    </row>
    <row r="8" spans="1:25" ht="12" customHeight="1" x14ac:dyDescent="0.25">
      <c r="B8" s="4"/>
      <c r="C8" s="119"/>
      <c r="D8" s="5"/>
      <c r="E8" s="5"/>
      <c r="F8" s="5"/>
      <c r="G8" s="5"/>
      <c r="H8" s="179"/>
      <c r="I8" s="5"/>
      <c r="J8" s="5"/>
      <c r="K8" s="5"/>
      <c r="L8" s="5"/>
      <c r="M8" s="179"/>
      <c r="N8" s="5"/>
      <c r="O8" s="5"/>
      <c r="P8" s="5"/>
      <c r="Q8" s="5"/>
      <c r="R8" s="179"/>
      <c r="S8" s="5"/>
      <c r="T8" s="5"/>
      <c r="U8" s="5"/>
      <c r="V8" s="5"/>
      <c r="W8" s="179"/>
      <c r="X8" s="5"/>
      <c r="Y8" s="5"/>
    </row>
    <row r="9" spans="1:25" ht="12" customHeight="1" x14ac:dyDescent="0.25">
      <c r="A9" s="57">
        <v>7</v>
      </c>
      <c r="B9" s="8" t="s">
        <v>182</v>
      </c>
      <c r="C9" s="120" t="s">
        <v>170</v>
      </c>
      <c r="D9" s="9">
        <v>3.12143537003633</v>
      </c>
      <c r="E9" s="9">
        <v>3.8568873952473233</v>
      </c>
      <c r="F9" s="9">
        <v>3.0698240981864853</v>
      </c>
      <c r="G9" s="9">
        <v>3.2873114590675288</v>
      </c>
      <c r="H9" s="180">
        <v>3.2808878926742153</v>
      </c>
      <c r="I9" s="9">
        <v>2.9950084975947435</v>
      </c>
      <c r="J9" s="9">
        <v>2.9036783354328217</v>
      </c>
      <c r="K9" s="9">
        <v>3.0152847782125272</v>
      </c>
      <c r="L9" s="9">
        <v>2.9936170730801241</v>
      </c>
      <c r="M9" s="180">
        <v>2.9759088695168199</v>
      </c>
      <c r="N9" s="9">
        <v>2.7891576325856806</v>
      </c>
      <c r="O9" s="9">
        <v>2.8759554019829197</v>
      </c>
      <c r="P9" s="9">
        <v>2.7810059623630861</v>
      </c>
      <c r="Q9" s="9">
        <v>2.6803637869283583</v>
      </c>
      <c r="R9" s="180">
        <v>2.7804873532419458</v>
      </c>
      <c r="S9" s="9">
        <v>2.924981379798743</v>
      </c>
      <c r="T9" s="9">
        <v>2.7165496489522449</v>
      </c>
      <c r="U9" s="9">
        <v>3.02898803537034</v>
      </c>
      <c r="V9" s="9">
        <v>2.9031359099688561</v>
      </c>
      <c r="W9" s="180">
        <v>2.891820385095341</v>
      </c>
      <c r="X9" s="9">
        <v>3.017024641191008</v>
      </c>
      <c r="Y9" s="9">
        <v>2.9891599134596492</v>
      </c>
    </row>
    <row r="10" spans="1:25" ht="12" customHeight="1" x14ac:dyDescent="0.25">
      <c r="A10" s="57">
        <v>8</v>
      </c>
      <c r="B10" s="8" t="s">
        <v>181</v>
      </c>
      <c r="C10" s="120" t="s">
        <v>170</v>
      </c>
      <c r="D10" s="9">
        <v>0.31826769955095796</v>
      </c>
      <c r="E10" s="9">
        <v>0.31973943289995427</v>
      </c>
      <c r="F10" s="9">
        <v>0.3268236322364747</v>
      </c>
      <c r="G10" s="9">
        <v>0.34401381478432208</v>
      </c>
      <c r="H10" s="180">
        <v>0.32838901514460117</v>
      </c>
      <c r="I10" s="9">
        <v>0.33779570993412117</v>
      </c>
      <c r="J10" s="9">
        <v>0.27791286427262735</v>
      </c>
      <c r="K10" s="9">
        <v>0.32963947337322991</v>
      </c>
      <c r="L10" s="9">
        <v>0.29433322244247778</v>
      </c>
      <c r="M10" s="180">
        <v>0.30921722161096288</v>
      </c>
      <c r="N10" s="9">
        <v>0.32123156380137191</v>
      </c>
      <c r="O10" s="9">
        <v>0.37310092655130261</v>
      </c>
      <c r="P10" s="9">
        <v>0.30390349917818416</v>
      </c>
      <c r="Q10" s="9">
        <v>0.35323188833418995</v>
      </c>
      <c r="R10" s="180">
        <v>0.33867606634669478</v>
      </c>
      <c r="S10" s="9">
        <v>0.27345117388777668</v>
      </c>
      <c r="T10" s="9">
        <v>0.34830323566074939</v>
      </c>
      <c r="U10" s="9">
        <v>0.36611844433956142</v>
      </c>
      <c r="V10" s="9">
        <v>0.35310269890090185</v>
      </c>
      <c r="W10" s="180">
        <v>0.33712657244951155</v>
      </c>
      <c r="X10" s="9">
        <v>0.31316217985275513</v>
      </c>
      <c r="Y10" s="9">
        <v>0.38383548676805207</v>
      </c>
    </row>
    <row r="11" spans="1:25" ht="12" customHeight="1" x14ac:dyDescent="0.25">
      <c r="A11" s="57">
        <v>9</v>
      </c>
      <c r="B11" s="8" t="s">
        <v>180</v>
      </c>
      <c r="C11" s="120" t="s">
        <v>170</v>
      </c>
      <c r="D11" s="9">
        <v>0.48071532527633382</v>
      </c>
      <c r="E11" s="9">
        <v>0.40372889955412272</v>
      </c>
      <c r="F11" s="9">
        <v>0.51727440024816618</v>
      </c>
      <c r="G11" s="9">
        <v>0.53792754384810892</v>
      </c>
      <c r="H11" s="180">
        <v>0.49439788961868969</v>
      </c>
      <c r="I11" s="9">
        <v>0.48891506400314311</v>
      </c>
      <c r="J11" s="9">
        <v>0.50102033193011153</v>
      </c>
      <c r="K11" s="9">
        <v>0.50462228574058987</v>
      </c>
      <c r="L11" s="9">
        <v>0.56032713470243611</v>
      </c>
      <c r="M11" s="180">
        <v>0.5139968419295784</v>
      </c>
      <c r="N11" s="9">
        <v>0.62233229455186045</v>
      </c>
      <c r="O11" s="9">
        <v>0.59063058769216437</v>
      </c>
      <c r="P11" s="9">
        <v>0.62471974118815832</v>
      </c>
      <c r="Q11" s="9">
        <v>0.62647604979659188</v>
      </c>
      <c r="R11" s="180">
        <v>0.61588770087408673</v>
      </c>
      <c r="S11" s="9">
        <v>0.6977803373364444</v>
      </c>
      <c r="T11" s="9">
        <v>0.64433753730884247</v>
      </c>
      <c r="U11" s="9">
        <v>0.6730291219858372</v>
      </c>
      <c r="V11" s="9">
        <v>0.6488334701947186</v>
      </c>
      <c r="W11" s="180">
        <v>0.66481095146399327</v>
      </c>
      <c r="X11" s="9">
        <v>0.69234139967579011</v>
      </c>
      <c r="Y11" s="9">
        <v>0.65167377750205724</v>
      </c>
    </row>
    <row r="12" spans="1:25" ht="12" customHeight="1" x14ac:dyDescent="0.25">
      <c r="A12" s="57">
        <v>10</v>
      </c>
      <c r="B12" s="8" t="s">
        <v>179</v>
      </c>
      <c r="C12" s="120" t="s">
        <v>171</v>
      </c>
      <c r="D12" s="214">
        <v>0.87420751852144263</v>
      </c>
      <c r="E12" s="214">
        <v>0.77491302767447301</v>
      </c>
      <c r="F12" s="214">
        <v>0.95155231804738039</v>
      </c>
      <c r="G12" s="214">
        <v>0.9445955197941226</v>
      </c>
      <c r="H12" s="215">
        <v>0.89932605197664472</v>
      </c>
      <c r="I12" s="214">
        <v>0.95311487763795</v>
      </c>
      <c r="J12" s="214">
        <v>0.9191756777451654</v>
      </c>
      <c r="K12" s="214">
        <v>0.96658253979377151</v>
      </c>
      <c r="L12" s="214">
        <v>0.97969862853555678</v>
      </c>
      <c r="M12" s="215">
        <v>0.95433389375058697</v>
      </c>
      <c r="N12" s="214">
        <v>1.0835875697838857</v>
      </c>
      <c r="O12" s="214">
        <v>1.0880741619927223</v>
      </c>
      <c r="P12" s="214">
        <v>1.0758061582359577</v>
      </c>
      <c r="Q12" s="214">
        <v>1.0242362475795384</v>
      </c>
      <c r="R12" s="215">
        <v>1.0669873559588055</v>
      </c>
      <c r="S12" s="214">
        <v>1.0330632249633616</v>
      </c>
      <c r="T12" s="214">
        <v>1.0176754269098651</v>
      </c>
      <c r="U12" s="214">
        <v>1.0099788732126385</v>
      </c>
      <c r="V12" s="214">
        <v>1.0054960668039785</v>
      </c>
      <c r="W12" s="215">
        <v>1.0159713556577046</v>
      </c>
      <c r="X12" s="214">
        <v>1.1435481456823029</v>
      </c>
      <c r="Y12" s="214">
        <v>1.1247756398541111</v>
      </c>
    </row>
    <row r="13" spans="1:25" ht="12" customHeight="1" x14ac:dyDescent="0.25">
      <c r="A13" s="57">
        <v>11</v>
      </c>
      <c r="B13" s="8" t="s">
        <v>178</v>
      </c>
      <c r="C13" s="120" t="s">
        <v>171</v>
      </c>
      <c r="D13" s="214">
        <v>4.046953732639625E-3</v>
      </c>
      <c r="E13" s="214">
        <v>3.3505876106797914E-3</v>
      </c>
      <c r="F13" s="214">
        <v>3.6635610889474276E-3</v>
      </c>
      <c r="G13" s="214">
        <v>4.9380828193512109E-3</v>
      </c>
      <c r="H13" s="215">
        <v>4.0790991918326939E-3</v>
      </c>
      <c r="I13" s="214">
        <v>4.1787498935029095E-3</v>
      </c>
      <c r="J13" s="214">
        <v>3.9760397987736399E-3</v>
      </c>
      <c r="K13" s="214">
        <v>4.7503644760426003E-3</v>
      </c>
      <c r="L13" s="214">
        <v>5.282235899400735E-3</v>
      </c>
      <c r="M13" s="215">
        <v>4.5461802242157314E-3</v>
      </c>
      <c r="N13" s="214">
        <v>5.3016168670457194E-3</v>
      </c>
      <c r="O13" s="214">
        <v>4.7527091939898606E-3</v>
      </c>
      <c r="P13" s="214">
        <v>4.6812152755034671E-3</v>
      </c>
      <c r="Q13" s="214">
        <v>5.205383102491302E-3</v>
      </c>
      <c r="R13" s="215">
        <v>4.977298172354116E-3</v>
      </c>
      <c r="S13" s="214">
        <v>5.3679065456164552E-3</v>
      </c>
      <c r="T13" s="214">
        <v>5.0185035519589418E-3</v>
      </c>
      <c r="U13" s="214">
        <v>4.7738663308861543E-3</v>
      </c>
      <c r="V13" s="214">
        <v>5.343895678254205E-3</v>
      </c>
      <c r="W13" s="215">
        <v>5.1231507129410265E-3</v>
      </c>
      <c r="X13" s="214">
        <v>6.1975590571170368E-3</v>
      </c>
      <c r="Y13" s="214">
        <v>5.6627078978466819E-3</v>
      </c>
    </row>
    <row r="14" spans="1:25" ht="12" customHeight="1" x14ac:dyDescent="0.25">
      <c r="B14" s="16"/>
      <c r="C14" s="121"/>
      <c r="D14" s="7"/>
      <c r="E14" s="7"/>
      <c r="F14" s="7"/>
      <c r="G14" s="7"/>
      <c r="H14" s="181"/>
      <c r="I14" s="7"/>
      <c r="J14" s="7"/>
      <c r="K14" s="7"/>
      <c r="L14" s="7"/>
      <c r="M14" s="181"/>
      <c r="N14" s="7"/>
      <c r="O14" s="7"/>
      <c r="P14" s="7"/>
      <c r="Q14" s="7"/>
      <c r="R14" s="181"/>
      <c r="S14" s="7"/>
      <c r="T14" s="7"/>
      <c r="U14" s="7"/>
      <c r="V14" s="7"/>
      <c r="W14" s="181"/>
      <c r="X14" s="7"/>
      <c r="Y14" s="7"/>
    </row>
    <row r="15" spans="1:25" ht="12" customHeight="1" x14ac:dyDescent="0.25">
      <c r="A15" s="57">
        <v>19</v>
      </c>
      <c r="B15" s="8" t="s">
        <v>177</v>
      </c>
      <c r="C15" s="120" t="s">
        <v>169</v>
      </c>
      <c r="D15" s="10">
        <v>76.861450929927472</v>
      </c>
      <c r="E15" s="10">
        <v>62.41506011355046</v>
      </c>
      <c r="F15" s="10">
        <v>81.855621004578808</v>
      </c>
      <c r="G15" s="10">
        <v>91.941864454418493</v>
      </c>
      <c r="H15" s="182">
        <v>313.07399650247527</v>
      </c>
      <c r="I15" s="10">
        <v>77.383317850297786</v>
      </c>
      <c r="J15" s="10">
        <v>81.601225728452988</v>
      </c>
      <c r="K15" s="10">
        <v>79.864463102425418</v>
      </c>
      <c r="L15" s="10">
        <v>81.100876164690533</v>
      </c>
      <c r="M15" s="182">
        <v>319.94988284586674</v>
      </c>
      <c r="N15" s="10">
        <v>66.325100955300968</v>
      </c>
      <c r="O15" s="10">
        <v>79.203500683463076</v>
      </c>
      <c r="P15" s="10">
        <v>76.017392955888212</v>
      </c>
      <c r="Q15" s="10">
        <v>74.856767635139846</v>
      </c>
      <c r="R15" s="182">
        <v>296.40276222979213</v>
      </c>
      <c r="S15" s="10">
        <v>74.840164664890096</v>
      </c>
      <c r="T15" s="10">
        <v>80.67247011191607</v>
      </c>
      <c r="U15" s="10">
        <v>87.406048776389426</v>
      </c>
      <c r="V15" s="10">
        <v>90.235179663379981</v>
      </c>
      <c r="W15" s="182">
        <v>333.15386321657559</v>
      </c>
      <c r="X15" s="10">
        <v>87.241763069627893</v>
      </c>
      <c r="Y15" s="10">
        <v>82.510899838974765</v>
      </c>
    </row>
    <row r="16" spans="1:25" ht="12" customHeight="1" x14ac:dyDescent="0.25">
      <c r="A16" s="57">
        <v>20</v>
      </c>
      <c r="B16" s="8" t="s">
        <v>176</v>
      </c>
      <c r="C16" s="120" t="s">
        <v>169</v>
      </c>
      <c r="D16" s="10">
        <v>7.0316774349999989</v>
      </c>
      <c r="E16" s="10">
        <v>4.6957145160000007</v>
      </c>
      <c r="F16" s="10">
        <v>7.9019411919999989</v>
      </c>
      <c r="G16" s="10">
        <v>8.5243380000000002</v>
      </c>
      <c r="H16" s="182">
        <v>28.153671142999997</v>
      </c>
      <c r="I16" s="10">
        <v>7.9203803110000006</v>
      </c>
      <c r="J16" s="10">
        <v>6.8515720625999998</v>
      </c>
      <c r="K16" s="10">
        <v>7.818813703</v>
      </c>
      <c r="L16" s="10">
        <v>7.0164624145999985</v>
      </c>
      <c r="M16" s="182">
        <v>29.607228491200001</v>
      </c>
      <c r="N16" s="10">
        <v>6.8877173941982797</v>
      </c>
      <c r="O16" s="10">
        <v>9.5891282877999995</v>
      </c>
      <c r="P16" s="10">
        <v>7.4251641829999988</v>
      </c>
      <c r="Q16" s="10">
        <v>9.3165078509370503</v>
      </c>
      <c r="R16" s="182">
        <v>33.218517715935327</v>
      </c>
      <c r="S16" s="10">
        <v>6.0929370323490657</v>
      </c>
      <c r="T16" s="10">
        <v>8.6546851670385507</v>
      </c>
      <c r="U16" s="10">
        <v>9.2625965884589156</v>
      </c>
      <c r="V16" s="10">
        <v>9.3749906453801337</v>
      </c>
      <c r="W16" s="182">
        <v>33.38520943322667</v>
      </c>
      <c r="X16" s="10">
        <v>7.4924796753939029</v>
      </c>
      <c r="Y16" s="10">
        <v>9.7422800987829934</v>
      </c>
    </row>
    <row r="17" spans="1:25" ht="12" customHeight="1" x14ac:dyDescent="0.25">
      <c r="A17" s="57">
        <v>21</v>
      </c>
      <c r="B17" s="8" t="s">
        <v>175</v>
      </c>
      <c r="C17" s="120" t="s">
        <v>169</v>
      </c>
      <c r="D17" s="10">
        <v>9.3651760407952356</v>
      </c>
      <c r="E17" s="10">
        <v>4.6695744032743889</v>
      </c>
      <c r="F17" s="10">
        <v>11.433498135559999</v>
      </c>
      <c r="G17" s="10">
        <v>12.540851280222961</v>
      </c>
      <c r="H17" s="182">
        <v>38.009099859852583</v>
      </c>
      <c r="I17" s="10">
        <v>10.351754991365107</v>
      </c>
      <c r="J17" s="10">
        <v>11.667701244917618</v>
      </c>
      <c r="K17" s="10">
        <v>10.813375130082051</v>
      </c>
      <c r="L17" s="10">
        <v>12.732570390344423</v>
      </c>
      <c r="M17" s="182">
        <v>45.5654017567092</v>
      </c>
      <c r="N17" s="10">
        <v>12.382930840276288</v>
      </c>
      <c r="O17" s="10">
        <v>14.153284304851079</v>
      </c>
      <c r="P17" s="10">
        <v>15.254027530564809</v>
      </c>
      <c r="Q17" s="10">
        <v>15.657574054739468</v>
      </c>
      <c r="R17" s="182">
        <v>57.447816730431647</v>
      </c>
      <c r="S17" s="10">
        <v>15.180074385916667</v>
      </c>
      <c r="T17" s="10">
        <v>15.996095611024511</v>
      </c>
      <c r="U17" s="10">
        <v>16.463282441995478</v>
      </c>
      <c r="V17" s="10">
        <v>17.554922444705394</v>
      </c>
      <c r="W17" s="182">
        <v>65.194374883642055</v>
      </c>
      <c r="X17" s="10">
        <v>18.230984109002893</v>
      </c>
      <c r="Y17" s="10">
        <v>16.724921378890038</v>
      </c>
    </row>
    <row r="18" spans="1:25" ht="12" customHeight="1" x14ac:dyDescent="0.25">
      <c r="A18" s="57">
        <v>22</v>
      </c>
      <c r="B18" s="8" t="s">
        <v>174</v>
      </c>
      <c r="C18" s="120" t="s">
        <v>185</v>
      </c>
      <c r="D18" s="10">
        <v>1.6989552294099477</v>
      </c>
      <c r="E18" s="10">
        <v>0.90018268940460933</v>
      </c>
      <c r="F18" s="10">
        <v>2.0958985725830988</v>
      </c>
      <c r="G18" s="10">
        <v>2.1308462494705087</v>
      </c>
      <c r="H18" s="182">
        <v>6.8258827408681642</v>
      </c>
      <c r="I18" s="10">
        <v>2.0652032224987962</v>
      </c>
      <c r="J18" s="10">
        <v>2.2448852449132701</v>
      </c>
      <c r="K18" s="10">
        <v>2.1867039171776885</v>
      </c>
      <c r="L18" s="10">
        <v>2.3114983860986316</v>
      </c>
      <c r="M18" s="182">
        <v>8.8082907706883855</v>
      </c>
      <c r="N18" s="10">
        <v>2.2474543861461997</v>
      </c>
      <c r="O18" s="10">
        <v>2.6018402363213795</v>
      </c>
      <c r="P18" s="10">
        <v>2.5739741426244067</v>
      </c>
      <c r="Q18" s="10">
        <v>2.5511935039149827</v>
      </c>
      <c r="R18" s="182">
        <v>9.9744622690069686</v>
      </c>
      <c r="S18" s="10">
        <v>2.3552527715855271</v>
      </c>
      <c r="T18" s="10">
        <v>2.6407827635686458</v>
      </c>
      <c r="U18" s="10">
        <v>2.5612777069933172</v>
      </c>
      <c r="V18" s="10">
        <v>2.7433585958704994</v>
      </c>
      <c r="W18" s="182">
        <v>10.30067183801799</v>
      </c>
      <c r="X18" s="10">
        <v>2.9726076492605729</v>
      </c>
      <c r="Y18" s="10">
        <v>2.8496372632499871</v>
      </c>
    </row>
    <row r="19" spans="1:25" ht="12" customHeight="1" x14ac:dyDescent="0.25">
      <c r="A19" s="57">
        <v>23</v>
      </c>
      <c r="B19" s="8" t="s">
        <v>173</v>
      </c>
      <c r="C19" s="120" t="s">
        <v>172</v>
      </c>
      <c r="D19" s="10">
        <v>3.7790973049999992</v>
      </c>
      <c r="E19" s="10">
        <v>2.1465638360000003</v>
      </c>
      <c r="F19" s="10">
        <v>5.0518399279423019</v>
      </c>
      <c r="G19" s="10">
        <v>5.2015814242437903</v>
      </c>
      <c r="H19" s="182">
        <v>16.17908249318609</v>
      </c>
      <c r="I19" s="10">
        <v>4.7860368367736843</v>
      </c>
      <c r="J19" s="10">
        <v>6.1259080009999991</v>
      </c>
      <c r="K19" s="10">
        <v>6.428060799999999</v>
      </c>
      <c r="L19" s="10">
        <v>8.1610705847399991</v>
      </c>
      <c r="M19" s="182">
        <v>25.501076222513685</v>
      </c>
      <c r="N19" s="10">
        <v>6.384506632352692</v>
      </c>
      <c r="O19" s="10">
        <v>6.852335674401421</v>
      </c>
      <c r="P19" s="10">
        <v>7.1066185498184566</v>
      </c>
      <c r="Q19" s="10">
        <v>6.8726176808470321</v>
      </c>
      <c r="R19" s="182">
        <v>27.216078537419602</v>
      </c>
      <c r="S19" s="10">
        <v>6.4936775943144287</v>
      </c>
      <c r="T19" s="10">
        <v>6.8332109235003351</v>
      </c>
      <c r="U19" s="10">
        <v>6.6013618739517561</v>
      </c>
      <c r="V19" s="10">
        <v>7.6989476543943764</v>
      </c>
      <c r="W19" s="182">
        <v>27.627198046160903</v>
      </c>
      <c r="X19" s="10">
        <v>8.6699046602814285</v>
      </c>
      <c r="Y19" s="10">
        <v>8.5739751309308456</v>
      </c>
    </row>
    <row r="20" spans="1:25" ht="12" customHeight="1" x14ac:dyDescent="0.25">
      <c r="B20" s="8"/>
      <c r="C20" s="120"/>
      <c r="D20" s="7"/>
      <c r="E20" s="7"/>
      <c r="F20" s="7"/>
      <c r="G20" s="7"/>
      <c r="H20" s="181"/>
      <c r="I20" s="7"/>
      <c r="J20" s="7"/>
      <c r="K20" s="7"/>
      <c r="L20" s="7"/>
      <c r="M20" s="181"/>
      <c r="N20" s="7"/>
      <c r="O20" s="7"/>
      <c r="P20" s="7"/>
      <c r="Q20" s="7"/>
      <c r="R20" s="181"/>
      <c r="S20" s="7"/>
      <c r="T20" s="7"/>
      <c r="U20" s="7"/>
      <c r="V20" s="7"/>
      <c r="W20" s="181"/>
      <c r="X20" s="7"/>
      <c r="Y20" s="7"/>
    </row>
    <row r="21" spans="1:25" ht="12" customHeight="1" x14ac:dyDescent="0.25">
      <c r="A21" s="57">
        <v>14</v>
      </c>
      <c r="B21" s="8" t="s">
        <v>199</v>
      </c>
      <c r="C21" s="120" t="s">
        <v>186</v>
      </c>
      <c r="D21" s="232" t="s">
        <v>202</v>
      </c>
      <c r="E21" s="232" t="s">
        <v>202</v>
      </c>
      <c r="F21" s="232" t="s">
        <v>202</v>
      </c>
      <c r="G21" s="232" t="s">
        <v>202</v>
      </c>
      <c r="H21" s="233" t="s">
        <v>202</v>
      </c>
      <c r="I21" s="126">
        <v>38.676685164257137</v>
      </c>
      <c r="J21" s="126">
        <v>38.311998426030264</v>
      </c>
      <c r="K21" s="126">
        <v>40.669273734565991</v>
      </c>
      <c r="L21" s="126">
        <v>43.676342487980897</v>
      </c>
      <c r="M21" s="183">
        <v>40.3379399815068</v>
      </c>
      <c r="N21" s="126">
        <v>45.162106742657294</v>
      </c>
      <c r="O21" s="126">
        <v>42.679841993648495</v>
      </c>
      <c r="P21" s="126">
        <v>43.154715748597006</v>
      </c>
      <c r="Q21" s="126">
        <v>46.615568657800914</v>
      </c>
      <c r="R21" s="183">
        <v>44.363574882772504</v>
      </c>
      <c r="S21" s="126">
        <v>45.049223906139837</v>
      </c>
      <c r="T21" s="126">
        <v>43.937936593003812</v>
      </c>
      <c r="U21" s="126">
        <v>43.567085798098297</v>
      </c>
      <c r="V21" s="126">
        <v>47.97824578644542</v>
      </c>
      <c r="W21" s="183">
        <v>45.201183769612435</v>
      </c>
      <c r="X21" s="126">
        <v>45.211012438050481</v>
      </c>
      <c r="Y21" s="126">
        <v>48.522397253208467</v>
      </c>
    </row>
    <row r="22" spans="1:25" ht="12" customHeight="1" x14ac:dyDescent="0.25">
      <c r="A22" s="57">
        <v>2</v>
      </c>
      <c r="B22" s="8" t="s">
        <v>200</v>
      </c>
      <c r="C22" s="120" t="s">
        <v>187</v>
      </c>
      <c r="D22" s="127">
        <v>0.52390339869625802</v>
      </c>
      <c r="E22" s="127">
        <v>0.36464308060108508</v>
      </c>
      <c r="F22" s="127">
        <v>0.32509600910168462</v>
      </c>
      <c r="G22" s="127">
        <v>0.32880263182369085</v>
      </c>
      <c r="H22" s="176">
        <v>0.38606251152956939</v>
      </c>
      <c r="I22" s="127">
        <v>0.24177401612696348</v>
      </c>
      <c r="J22" s="127">
        <v>0.1371772467061412</v>
      </c>
      <c r="K22" s="127">
        <v>0.2238855490047145</v>
      </c>
      <c r="L22" s="127">
        <v>0.2480624843215784</v>
      </c>
      <c r="M22" s="176">
        <v>0.21179937105085361</v>
      </c>
      <c r="N22" s="127">
        <v>0.19165259970768073</v>
      </c>
      <c r="O22" s="127">
        <v>0.16410808016386647</v>
      </c>
      <c r="P22" s="127">
        <v>0.57457342996767369</v>
      </c>
      <c r="Q22" s="127">
        <v>0.20306759312272607</v>
      </c>
      <c r="R22" s="176">
        <v>0.2839651881144673</v>
      </c>
      <c r="S22" s="127">
        <v>0.42988866033258688</v>
      </c>
      <c r="T22" s="127">
        <v>0.37080914204998738</v>
      </c>
      <c r="U22" s="127">
        <v>0.34899465605603253</v>
      </c>
      <c r="V22" s="127">
        <v>0.44756234726144273</v>
      </c>
      <c r="W22" s="176">
        <v>0.39942391305142233</v>
      </c>
      <c r="X22" s="127">
        <v>0.27079628940417821</v>
      </c>
      <c r="Y22" s="127">
        <v>3.2230422083452906E-2</v>
      </c>
    </row>
    <row r="23" spans="1:25" ht="12" customHeight="1" x14ac:dyDescent="0.25">
      <c r="B23" s="8"/>
      <c r="C23" s="120"/>
      <c r="D23" s="10"/>
      <c r="E23" s="10"/>
      <c r="F23" s="10"/>
      <c r="G23" s="10"/>
      <c r="H23" s="10"/>
      <c r="I23" s="10"/>
      <c r="J23" s="10"/>
      <c r="K23" s="10"/>
      <c r="L23" s="10"/>
      <c r="M23" s="10"/>
      <c r="N23" s="10"/>
      <c r="O23" s="10"/>
      <c r="P23" s="10"/>
      <c r="Q23" s="10"/>
      <c r="R23" s="10"/>
      <c r="S23" s="10"/>
      <c r="T23" s="10"/>
      <c r="U23" s="10"/>
      <c r="V23" s="10"/>
      <c r="W23" s="10"/>
      <c r="X23" s="10"/>
      <c r="Y23" s="10"/>
    </row>
    <row r="25" spans="1:25" ht="20.100000000000001" customHeight="1" x14ac:dyDescent="0.25">
      <c r="B25" s="99" t="s">
        <v>23</v>
      </c>
      <c r="C25" s="139"/>
      <c r="D25" s="140" t="str">
        <f t="shared" ref="D25:Y25" si="0">D$5</f>
        <v>1Q20</v>
      </c>
      <c r="E25" s="140" t="str">
        <f t="shared" si="0"/>
        <v>2Q20</v>
      </c>
      <c r="F25" s="140" t="str">
        <f t="shared" si="0"/>
        <v>3Q20</v>
      </c>
      <c r="G25" s="140" t="str">
        <f t="shared" si="0"/>
        <v>4Q20</v>
      </c>
      <c r="H25" s="140">
        <f>H$5</f>
        <v>2020</v>
      </c>
      <c r="I25" s="140" t="str">
        <f t="shared" si="0"/>
        <v>1Q21</v>
      </c>
      <c r="J25" s="140" t="str">
        <f t="shared" si="0"/>
        <v>2Q21</v>
      </c>
      <c r="K25" s="140" t="str">
        <f t="shared" si="0"/>
        <v>3Q21</v>
      </c>
      <c r="L25" s="140" t="str">
        <f t="shared" si="0"/>
        <v>4Q21</v>
      </c>
      <c r="M25" s="140">
        <f>M$5</f>
        <v>2021</v>
      </c>
      <c r="N25" s="140" t="str">
        <f t="shared" si="0"/>
        <v>1Q22</v>
      </c>
      <c r="O25" s="140" t="str">
        <f t="shared" si="0"/>
        <v>2Q22</v>
      </c>
      <c r="P25" s="140" t="str">
        <f t="shared" si="0"/>
        <v>3Q22</v>
      </c>
      <c r="Q25" s="140" t="str">
        <f t="shared" si="0"/>
        <v>4Q22</v>
      </c>
      <c r="R25" s="140">
        <f t="shared" si="0"/>
        <v>2022</v>
      </c>
      <c r="S25" s="140" t="str">
        <f t="shared" si="0"/>
        <v>1Q23</v>
      </c>
      <c r="T25" s="140" t="str">
        <f t="shared" si="0"/>
        <v>2Q23</v>
      </c>
      <c r="U25" s="140" t="str">
        <f t="shared" si="0"/>
        <v>3Q23</v>
      </c>
      <c r="V25" s="140" t="str">
        <f t="shared" si="0"/>
        <v>4Q23</v>
      </c>
      <c r="W25" s="140">
        <f t="shared" si="0"/>
        <v>2023</v>
      </c>
      <c r="X25" s="140" t="str">
        <f t="shared" si="0"/>
        <v>1Q24</v>
      </c>
      <c r="Y25" s="140" t="str">
        <f t="shared" si="0"/>
        <v>2Q24</v>
      </c>
    </row>
    <row r="26" spans="1:25" ht="12" customHeight="1" x14ac:dyDescent="0.25">
      <c r="A26" s="110">
        <v>29</v>
      </c>
      <c r="B26" s="2" t="s">
        <v>184</v>
      </c>
      <c r="C26" s="13" t="s">
        <v>169</v>
      </c>
      <c r="D26" s="3" t="s">
        <v>202</v>
      </c>
      <c r="E26" s="3" t="s">
        <v>202</v>
      </c>
      <c r="F26" s="3" t="s">
        <v>202</v>
      </c>
      <c r="G26" s="3" t="s">
        <v>202</v>
      </c>
      <c r="H26" s="177" t="s">
        <v>202</v>
      </c>
      <c r="I26" s="3">
        <v>1595.1950037102515</v>
      </c>
      <c r="J26" s="3">
        <v>1672.4774479902019</v>
      </c>
      <c r="K26" s="3">
        <v>1536.733371264294</v>
      </c>
      <c r="L26" s="3">
        <v>1562.5487691104727</v>
      </c>
      <c r="M26" s="178">
        <v>6366.9545920752198</v>
      </c>
      <c r="N26" s="3">
        <v>1425.321409333588</v>
      </c>
      <c r="O26" s="3">
        <v>1698.2127739907169</v>
      </c>
      <c r="P26" s="3">
        <v>1557.9076200000002</v>
      </c>
      <c r="Q26" s="3">
        <v>1580.8325367087848</v>
      </c>
      <c r="R26" s="178">
        <v>6262.274340033091</v>
      </c>
      <c r="S26" s="3">
        <v>1254.154037</v>
      </c>
      <c r="T26" s="3">
        <v>1595.4667450000002</v>
      </c>
      <c r="U26" s="3">
        <v>1515.2102500000001</v>
      </c>
      <c r="V26" s="3">
        <v>1616.52493015</v>
      </c>
      <c r="W26" s="178">
        <v>5981.3559621500008</v>
      </c>
      <c r="X26" s="3">
        <v>1457.0599087999999</v>
      </c>
      <c r="Y26" s="3">
        <v>1483.8110127499999</v>
      </c>
    </row>
    <row r="27" spans="1:25" ht="12" customHeight="1" x14ac:dyDescent="0.25">
      <c r="A27" s="110">
        <v>30</v>
      </c>
      <c r="B27" s="2" t="s">
        <v>183</v>
      </c>
      <c r="C27" s="13" t="s">
        <v>169</v>
      </c>
      <c r="D27" s="3">
        <v>1394.2893000000001</v>
      </c>
      <c r="E27" s="3">
        <v>846.91366000000005</v>
      </c>
      <c r="F27" s="3">
        <v>1558.9504199999999</v>
      </c>
      <c r="G27" s="3">
        <v>1682.0572199999999</v>
      </c>
      <c r="H27" s="178">
        <v>5482.2105999999994</v>
      </c>
      <c r="I27" s="3">
        <v>1598.57701</v>
      </c>
      <c r="J27" s="3">
        <v>1644.93445</v>
      </c>
      <c r="K27" s="3">
        <v>1558.1749399999999</v>
      </c>
      <c r="L27" s="3">
        <v>1567.3576700000001</v>
      </c>
      <c r="M27" s="178">
        <v>6369.0440699999999</v>
      </c>
      <c r="N27" s="3">
        <v>1392.423139</v>
      </c>
      <c r="O27" s="3">
        <v>1661.093255</v>
      </c>
      <c r="P27" s="3">
        <v>1593.74162</v>
      </c>
      <c r="Q27" s="3">
        <v>1588.7998670000002</v>
      </c>
      <c r="R27" s="178">
        <v>6236.0578810000006</v>
      </c>
      <c r="S27" s="3">
        <v>1277.0888219999999</v>
      </c>
      <c r="T27" s="3">
        <v>1529.925778</v>
      </c>
      <c r="U27" s="3">
        <v>1540.4142730000001</v>
      </c>
      <c r="V27" s="3">
        <v>1643.727494</v>
      </c>
      <c r="W27" s="178">
        <v>5991.1563670000005</v>
      </c>
      <c r="X27" s="3">
        <v>1470.960495</v>
      </c>
      <c r="Y27" s="3">
        <v>1472.3058279999998</v>
      </c>
    </row>
    <row r="28" spans="1:25" ht="12" customHeight="1" x14ac:dyDescent="0.25">
      <c r="A28" s="57" t="s">
        <v>28</v>
      </c>
      <c r="B28" s="6"/>
      <c r="C28" s="7"/>
      <c r="D28" s="5"/>
      <c r="E28" s="5"/>
      <c r="F28" s="5"/>
      <c r="G28" s="5"/>
      <c r="H28" s="179"/>
      <c r="I28" s="5"/>
      <c r="J28" s="5"/>
      <c r="K28" s="5"/>
      <c r="L28" s="5"/>
      <c r="M28" s="179"/>
      <c r="N28" s="5"/>
      <c r="O28" s="5"/>
      <c r="P28" s="5"/>
      <c r="Q28" s="5"/>
      <c r="R28" s="179"/>
      <c r="S28" s="5"/>
      <c r="T28" s="5"/>
      <c r="U28" s="5"/>
      <c r="V28" s="5"/>
      <c r="W28" s="179"/>
      <c r="X28" s="5"/>
      <c r="Y28" s="5"/>
    </row>
    <row r="29" spans="1:25" ht="12" customHeight="1" x14ac:dyDescent="0.25">
      <c r="A29" s="110">
        <v>34</v>
      </c>
      <c r="B29" s="8" t="s">
        <v>182</v>
      </c>
      <c r="C29" s="120" t="s">
        <v>170</v>
      </c>
      <c r="D29" s="9">
        <v>1.673854916623114</v>
      </c>
      <c r="E29" s="9">
        <v>1.7138182657249854</v>
      </c>
      <c r="F29" s="9">
        <v>1.8609041460086972</v>
      </c>
      <c r="G29" s="9">
        <v>2.3193428580271482</v>
      </c>
      <c r="H29" s="180">
        <v>1.931268163977502</v>
      </c>
      <c r="I29" s="9">
        <v>1.7888872804445</v>
      </c>
      <c r="J29" s="9">
        <v>1.9363542990786045</v>
      </c>
      <c r="K29" s="9">
        <v>1.6773270742629194</v>
      </c>
      <c r="L29" s="9">
        <v>1.7564232105362396</v>
      </c>
      <c r="M29" s="180">
        <v>1.7916915399927509</v>
      </c>
      <c r="N29" s="9">
        <v>1.7128473470276049</v>
      </c>
      <c r="O29" s="9">
        <v>1.5828758912394716</v>
      </c>
      <c r="P29" s="9">
        <v>1.4238170813145983</v>
      </c>
      <c r="Q29" s="9">
        <v>1.4938488646266987</v>
      </c>
      <c r="R29" s="180">
        <v>1.5485642291155954</v>
      </c>
      <c r="S29" s="9">
        <v>1.3765257266625734</v>
      </c>
      <c r="T29" s="9">
        <v>1.3071319732642614</v>
      </c>
      <c r="U29" s="9">
        <v>1.6284860234794774</v>
      </c>
      <c r="V29" s="9">
        <v>1.697243708885726</v>
      </c>
      <c r="W29" s="180">
        <v>1.5115796062353046</v>
      </c>
      <c r="X29" s="9">
        <v>1.870240107535722</v>
      </c>
      <c r="Y29" s="9">
        <v>1.862025005127468</v>
      </c>
    </row>
    <row r="30" spans="1:25" ht="12" customHeight="1" x14ac:dyDescent="0.25">
      <c r="A30" s="110">
        <v>35</v>
      </c>
      <c r="B30" s="8" t="s">
        <v>181</v>
      </c>
      <c r="C30" s="120" t="s">
        <v>170</v>
      </c>
      <c r="D30" s="9">
        <v>0.57487065274043192</v>
      </c>
      <c r="E30" s="9">
        <v>0.64289292488209482</v>
      </c>
      <c r="F30" s="9">
        <v>0.58296273463270243</v>
      </c>
      <c r="G30" s="9">
        <v>0.59159955331365011</v>
      </c>
      <c r="H30" s="180">
        <v>0.59281288828999013</v>
      </c>
      <c r="I30" s="9">
        <v>0.57469976494907815</v>
      </c>
      <c r="J30" s="9">
        <v>0.48285411637162806</v>
      </c>
      <c r="K30" s="9">
        <v>0.57738690997045561</v>
      </c>
      <c r="L30" s="9">
        <v>0.5162938978746312</v>
      </c>
      <c r="M30" s="180">
        <v>0.53726307735408707</v>
      </c>
      <c r="N30" s="9">
        <v>0.57029174989643705</v>
      </c>
      <c r="O30" s="9">
        <v>0.6583268708868486</v>
      </c>
      <c r="P30" s="9">
        <v>0.54519697252368926</v>
      </c>
      <c r="Q30" s="9">
        <v>0.65229110473748542</v>
      </c>
      <c r="R30" s="180">
        <v>0.60821964009817375</v>
      </c>
      <c r="S30" s="9">
        <v>0.48316978270153549</v>
      </c>
      <c r="T30" s="9">
        <v>0.56845094814037456</v>
      </c>
      <c r="U30" s="9">
        <v>0.63103727567090639</v>
      </c>
      <c r="V30" s="9">
        <v>0.58306439536607291</v>
      </c>
      <c r="W30" s="180">
        <v>0.57037341074943759</v>
      </c>
      <c r="X30" s="9">
        <v>0.50697265205276643</v>
      </c>
      <c r="Y30" s="9">
        <v>0.6636382692702345</v>
      </c>
    </row>
    <row r="31" spans="1:25" ht="12" customHeight="1" x14ac:dyDescent="0.25">
      <c r="A31" s="110">
        <v>36</v>
      </c>
      <c r="B31" s="8" t="s">
        <v>180</v>
      </c>
      <c r="C31" s="120" t="s">
        <v>170</v>
      </c>
      <c r="D31" s="9">
        <v>0.22074615361388772</v>
      </c>
      <c r="E31" s="9">
        <v>0.2103265166368907</v>
      </c>
      <c r="F31" s="9">
        <v>0.27810249411267357</v>
      </c>
      <c r="G31" s="9">
        <v>0.38602598786740444</v>
      </c>
      <c r="H31" s="180">
        <v>0.28615795971063207</v>
      </c>
      <c r="I31" s="9">
        <v>0.28206031437922408</v>
      </c>
      <c r="J31" s="9">
        <v>0.30602053698857123</v>
      </c>
      <c r="K31" s="9">
        <v>0.23390222518916903</v>
      </c>
      <c r="L31" s="9">
        <v>0.28202474537799654</v>
      </c>
      <c r="M31" s="180">
        <v>0.27645798519305892</v>
      </c>
      <c r="N31" s="9">
        <v>0.34108906903047381</v>
      </c>
      <c r="O31" s="9">
        <v>0.34914794659376308</v>
      </c>
      <c r="P31" s="9">
        <v>0.36886017693256951</v>
      </c>
      <c r="Q31" s="9">
        <v>0.27905790486184628</v>
      </c>
      <c r="R31" s="180">
        <v>0.33452906132989113</v>
      </c>
      <c r="S31" s="9">
        <v>0.2529664612914449</v>
      </c>
      <c r="T31" s="9">
        <v>0.3284360350190792</v>
      </c>
      <c r="U31" s="9">
        <v>0.31910705001153938</v>
      </c>
      <c r="V31" s="9">
        <v>0.31585623443145983</v>
      </c>
      <c r="W31" s="180">
        <v>0.30649876503131496</v>
      </c>
      <c r="X31" s="9">
        <v>0.4397208517991914</v>
      </c>
      <c r="Y31" s="9">
        <v>0.31175266155710679</v>
      </c>
    </row>
    <row r="32" spans="1:25" ht="12" customHeight="1" x14ac:dyDescent="0.25">
      <c r="A32" s="110">
        <v>37</v>
      </c>
      <c r="B32" s="8" t="s">
        <v>179</v>
      </c>
      <c r="C32" s="120" t="s">
        <v>171</v>
      </c>
      <c r="D32" s="214">
        <v>0.68010583599831109</v>
      </c>
      <c r="E32" s="214">
        <v>0.74940227909418766</v>
      </c>
      <c r="F32" s="214">
        <v>0.78329202028118394</v>
      </c>
      <c r="G32" s="214">
        <v>0.86214789767972355</v>
      </c>
      <c r="H32" s="215">
        <v>0.77600791859400664</v>
      </c>
      <c r="I32" s="214">
        <v>0.79860561612855918</v>
      </c>
      <c r="J32" s="214">
        <v>0.82806973432892717</v>
      </c>
      <c r="K32" s="214">
        <v>0.7378424337898799</v>
      </c>
      <c r="L32" s="214">
        <v>0.78628087167876615</v>
      </c>
      <c r="M32" s="215">
        <v>0.78831672395697527</v>
      </c>
      <c r="N32" s="214">
        <v>0.92134423586306124</v>
      </c>
      <c r="O32" s="214">
        <v>0.98872866293710893</v>
      </c>
      <c r="P32" s="214">
        <v>0.93664023897022908</v>
      </c>
      <c r="Q32" s="214">
        <v>0.69618169344547154</v>
      </c>
      <c r="R32" s="215">
        <v>0.88583646354991219</v>
      </c>
      <c r="S32" s="214">
        <v>0.71592777705605815</v>
      </c>
      <c r="T32" s="214">
        <v>0.83473879442143772</v>
      </c>
      <c r="U32" s="214">
        <v>0.81380520614301</v>
      </c>
      <c r="V32" s="214">
        <v>0.8326133922670762</v>
      </c>
      <c r="W32" s="215">
        <v>0.80344730562529809</v>
      </c>
      <c r="X32" s="214">
        <v>1.1364849366671808</v>
      </c>
      <c r="Y32" s="214">
        <v>0.91738433843922795</v>
      </c>
    </row>
    <row r="33" spans="1:25" ht="12" customHeight="1" x14ac:dyDescent="0.25">
      <c r="A33" s="110">
        <v>38</v>
      </c>
      <c r="B33" s="8" t="s">
        <v>178</v>
      </c>
      <c r="C33" s="120" t="s">
        <v>171</v>
      </c>
      <c r="D33" s="214">
        <v>1.9999999999999996E-3</v>
      </c>
      <c r="E33" s="214">
        <v>2.8117730560633541E-3</v>
      </c>
      <c r="F33" s="214">
        <v>1.3224817759117703E-3</v>
      </c>
      <c r="G33" s="214">
        <v>4.0514247309612929E-3</v>
      </c>
      <c r="H33" s="215">
        <v>2.5621633999248412E-3</v>
      </c>
      <c r="I33" s="214">
        <v>2.6481117978795405E-3</v>
      </c>
      <c r="J33" s="214">
        <v>1.9999999999999996E-3</v>
      </c>
      <c r="K33" s="214">
        <v>2.6849722278295659E-3</v>
      </c>
      <c r="L33" s="214">
        <v>2.3336831343671541E-3</v>
      </c>
      <c r="M33" s="215">
        <v>2.4123639232409956E-3</v>
      </c>
      <c r="N33" s="214">
        <v>2.6622339518590837E-3</v>
      </c>
      <c r="O33" s="214">
        <v>2.6868064803501957E-3</v>
      </c>
      <c r="P33" s="214">
        <v>1.9999999999999996E-3</v>
      </c>
      <c r="Q33" s="214">
        <v>2.641116677535573E-3</v>
      </c>
      <c r="R33" s="215">
        <v>2.4941528191053035E-3</v>
      </c>
      <c r="S33" s="214">
        <v>2.2682963104033809E-3</v>
      </c>
      <c r="T33" s="214">
        <v>2.0248557881348416E-3</v>
      </c>
      <c r="U33" s="214">
        <v>1.6715946535507077E-3</v>
      </c>
      <c r="V33" s="214">
        <v>3.3039193782567465E-3</v>
      </c>
      <c r="W33" s="215">
        <v>2.3368420811240693E-3</v>
      </c>
      <c r="X33" s="214">
        <v>3.0154128274573811E-3</v>
      </c>
      <c r="Y33" s="214">
        <v>2.3441666464468582E-3</v>
      </c>
    </row>
    <row r="34" spans="1:25" ht="12" customHeight="1" x14ac:dyDescent="0.25">
      <c r="B34" s="16"/>
      <c r="C34" s="121"/>
      <c r="D34" s="7"/>
      <c r="E34" s="7"/>
      <c r="F34" s="7"/>
      <c r="G34" s="7"/>
      <c r="H34" s="181"/>
      <c r="I34" s="7"/>
      <c r="J34" s="7"/>
      <c r="K34" s="7"/>
      <c r="L34" s="7"/>
      <c r="M34" s="181"/>
      <c r="N34" s="7"/>
      <c r="O34" s="7"/>
      <c r="P34" s="7"/>
      <c r="Q34" s="7"/>
      <c r="R34" s="181"/>
      <c r="S34" s="7"/>
      <c r="T34" s="7"/>
      <c r="U34" s="7"/>
      <c r="V34" s="7"/>
      <c r="W34" s="181"/>
      <c r="X34" s="7"/>
      <c r="Y34" s="7"/>
    </row>
    <row r="35" spans="1:25" ht="12" customHeight="1" x14ac:dyDescent="0.25">
      <c r="A35" s="110">
        <v>46</v>
      </c>
      <c r="B35" s="8" t="s">
        <v>177</v>
      </c>
      <c r="C35" s="120" t="s">
        <v>169</v>
      </c>
      <c r="D35" s="10">
        <v>21.309450000000002</v>
      </c>
      <c r="E35" s="10">
        <v>12.629579999999999</v>
      </c>
      <c r="F35" s="10">
        <v>25.986839999999997</v>
      </c>
      <c r="G35" s="10">
        <v>35.499974000000002</v>
      </c>
      <c r="H35" s="182">
        <v>95.425843999999998</v>
      </c>
      <c r="I35" s="10">
        <v>25.263432000000002</v>
      </c>
      <c r="J35" s="10">
        <v>29.111186</v>
      </c>
      <c r="K35" s="10">
        <v>23.207116000000003</v>
      </c>
      <c r="L35" s="10">
        <v>24.692876000000002</v>
      </c>
      <c r="M35" s="182">
        <v>102.27460999999998</v>
      </c>
      <c r="N35" s="10">
        <v>21.088754999999999</v>
      </c>
      <c r="O35" s="10">
        <v>22.741134719999994</v>
      </c>
      <c r="P35" s="10">
        <v>19.858498959680002</v>
      </c>
      <c r="Q35" s="10">
        <v>20.703701325120004</v>
      </c>
      <c r="R35" s="182">
        <v>84.392090004800011</v>
      </c>
      <c r="S35" s="10">
        <v>14.98279578232</v>
      </c>
      <c r="T35" s="10">
        <v>16.908893070810002</v>
      </c>
      <c r="U35" s="10">
        <v>21.678264383410003</v>
      </c>
      <c r="V35" s="10">
        <v>24.638597887171997</v>
      </c>
      <c r="W35" s="182">
        <v>78.208551123712013</v>
      </c>
      <c r="X35" s="10">
        <v>24.251959968249185</v>
      </c>
      <c r="Y35" s="10">
        <v>24.144575341483812</v>
      </c>
    </row>
    <row r="36" spans="1:25" ht="12" customHeight="1" x14ac:dyDescent="0.25">
      <c r="A36" s="110">
        <v>47</v>
      </c>
      <c r="B36" s="8" t="s">
        <v>176</v>
      </c>
      <c r="C36" s="120" t="s">
        <v>169</v>
      </c>
      <c r="D36" s="10">
        <v>6.9616399999999983</v>
      </c>
      <c r="E36" s="10">
        <v>4.6552300000000004</v>
      </c>
      <c r="F36" s="10">
        <v>7.7989619999999995</v>
      </c>
      <c r="G36" s="10">
        <v>8.4043279999999996</v>
      </c>
      <c r="H36" s="182">
        <v>27.820159999999998</v>
      </c>
      <c r="I36" s="10">
        <v>7.8572703110000015</v>
      </c>
      <c r="J36" s="10">
        <v>6.709772062599999</v>
      </c>
      <c r="K36" s="10">
        <v>7.6532537030000007</v>
      </c>
      <c r="L36" s="10">
        <v>6.8818624145999996</v>
      </c>
      <c r="M36" s="182">
        <v>29.102158491200001</v>
      </c>
      <c r="N36" s="10">
        <v>6.8185241781999997</v>
      </c>
      <c r="O36" s="10">
        <v>9.5056282878000005</v>
      </c>
      <c r="P36" s="10">
        <v>7.3569041829999984</v>
      </c>
      <c r="Q36" s="10">
        <v>9.0767883494199992</v>
      </c>
      <c r="R36" s="182">
        <v>32.757844998420005</v>
      </c>
      <c r="S36" s="10">
        <v>5.1551763587799995</v>
      </c>
      <c r="T36" s="10">
        <v>7.3685482076560005</v>
      </c>
      <c r="U36" s="10">
        <v>8.1378332090539995</v>
      </c>
      <c r="V36" s="10">
        <v>7.9259900430520007</v>
      </c>
      <c r="W36" s="182">
        <v>28.587547818541996</v>
      </c>
      <c r="X36" s="10">
        <v>5.9181297198620051</v>
      </c>
      <c r="Y36" s="10">
        <v>8.3548858550759935</v>
      </c>
    </row>
    <row r="37" spans="1:25" ht="12" customHeight="1" x14ac:dyDescent="0.25">
      <c r="A37" s="110">
        <v>48</v>
      </c>
      <c r="B37" s="8" t="s">
        <v>175</v>
      </c>
      <c r="C37" s="120" t="s">
        <v>169</v>
      </c>
      <c r="D37" s="10">
        <v>2.1932200000000002</v>
      </c>
      <c r="E37" s="10">
        <v>1.1870739999999997</v>
      </c>
      <c r="F37" s="10">
        <v>3.141419</v>
      </c>
      <c r="G37" s="10">
        <v>5.0682810000000007</v>
      </c>
      <c r="H37" s="182">
        <v>11.589994000000001</v>
      </c>
      <c r="I37" s="10">
        <v>3.3092800000000007</v>
      </c>
      <c r="J37" s="10">
        <v>3.8458550000000011</v>
      </c>
      <c r="K37" s="10">
        <v>2.4987060000000003</v>
      </c>
      <c r="L37" s="10">
        <v>3.1956439999999993</v>
      </c>
      <c r="M37" s="182">
        <v>12.849484999999998</v>
      </c>
      <c r="N37" s="10">
        <v>3.401284</v>
      </c>
      <c r="O37" s="10">
        <v>4.3758710000000001</v>
      </c>
      <c r="P37" s="10">
        <v>4.6981435204999995</v>
      </c>
      <c r="Q37" s="10">
        <v>3.1659108792499997</v>
      </c>
      <c r="R37" s="182">
        <v>15.64120939975</v>
      </c>
      <c r="S37" s="10">
        <v>2.1020422082500003</v>
      </c>
      <c r="T37" s="10">
        <v>3.6303271145639999</v>
      </c>
      <c r="U37" s="10">
        <v>3.5543720861610009</v>
      </c>
      <c r="V37" s="10">
        <v>3.7551966929589997</v>
      </c>
      <c r="W37" s="182">
        <v>13.041938101933999</v>
      </c>
      <c r="X37" s="10">
        <v>4.9139080581279995</v>
      </c>
      <c r="Y37" s="10">
        <v>3.3045365489379996</v>
      </c>
    </row>
    <row r="38" spans="1:25" ht="12" customHeight="1" x14ac:dyDescent="0.25">
      <c r="A38" s="110">
        <v>49</v>
      </c>
      <c r="B38" s="8" t="s">
        <v>174</v>
      </c>
      <c r="C38" s="120" t="s">
        <v>185</v>
      </c>
      <c r="D38" s="10">
        <v>0.64050699</v>
      </c>
      <c r="E38" s="10">
        <v>0.41102956000000007</v>
      </c>
      <c r="F38" s="10">
        <v>0.86364483399999992</v>
      </c>
      <c r="G38" s="10">
        <v>1.0238035859999999</v>
      </c>
      <c r="H38" s="182">
        <v>2.9389849700000004</v>
      </c>
      <c r="I38" s="10">
        <v>0.94185394800000011</v>
      </c>
      <c r="J38" s="10">
        <v>1.0660133029999999</v>
      </c>
      <c r="K38" s="10">
        <v>0.86557866999999988</v>
      </c>
      <c r="L38" s="10">
        <v>0.94028493499999999</v>
      </c>
      <c r="M38" s="182">
        <v>3.8137308559999998</v>
      </c>
      <c r="N38" s="10">
        <v>0.96998977500000005</v>
      </c>
      <c r="O38" s="10">
        <v>1.23879175403</v>
      </c>
      <c r="P38" s="10">
        <v>1.1330600578136001</v>
      </c>
      <c r="Q38" s="10">
        <v>0.78789429595399996</v>
      </c>
      <c r="R38" s="182">
        <v>4.1297358827976005</v>
      </c>
      <c r="S38" s="10">
        <v>0.63867311643760005</v>
      </c>
      <c r="T38" s="10">
        <v>0.93525666448200007</v>
      </c>
      <c r="U38" s="10">
        <v>0.93159563698440007</v>
      </c>
      <c r="V38" s="10">
        <v>1.0354499167420002</v>
      </c>
      <c r="W38" s="182">
        <v>3.5409753346460002</v>
      </c>
      <c r="X38" s="10">
        <v>1.2941761489999999</v>
      </c>
      <c r="Y38" s="10">
        <v>1.0203895209999994</v>
      </c>
    </row>
    <row r="39" spans="1:25" ht="12" customHeight="1" x14ac:dyDescent="0.25">
      <c r="A39" s="110">
        <v>50</v>
      </c>
      <c r="B39" s="8" t="s">
        <v>173</v>
      </c>
      <c r="C39" s="120" t="s">
        <v>172</v>
      </c>
      <c r="D39" s="10">
        <v>0.71679627499999976</v>
      </c>
      <c r="E39" s="10">
        <v>0.88661343600000009</v>
      </c>
      <c r="F39" s="10">
        <v>1.0578989619999999</v>
      </c>
      <c r="G39" s="10">
        <v>1.3591694405700001</v>
      </c>
      <c r="H39" s="182">
        <v>4.0204781135700003</v>
      </c>
      <c r="I39" s="10">
        <v>1.2422068367736845</v>
      </c>
      <c r="J39" s="10">
        <v>1.3826080009999997</v>
      </c>
      <c r="K39" s="10">
        <v>1.0943107999999999</v>
      </c>
      <c r="L39" s="10">
        <v>1.1103306347400002</v>
      </c>
      <c r="M39" s="182">
        <v>4.8294562725136858</v>
      </c>
      <c r="N39" s="10">
        <v>1.0815724816400001</v>
      </c>
      <c r="O39" s="10">
        <v>1.1463874169999999</v>
      </c>
      <c r="P39" s="10">
        <v>0.97110695239599998</v>
      </c>
      <c r="Q39" s="10">
        <v>0.94644827892500005</v>
      </c>
      <c r="R39" s="182">
        <v>4.1455151299609998</v>
      </c>
      <c r="S39" s="10">
        <v>0.72772311138000001</v>
      </c>
      <c r="T39" s="10">
        <v>0.76112125913399997</v>
      </c>
      <c r="U39" s="10">
        <v>0.71259508828799989</v>
      </c>
      <c r="V39" s="10">
        <v>1.21700628702</v>
      </c>
      <c r="W39" s="182">
        <v>3.4184457458220003</v>
      </c>
      <c r="X39" s="10">
        <v>1.1931927815666346</v>
      </c>
      <c r="Y39" s="10">
        <v>1.0171881506933489</v>
      </c>
    </row>
    <row r="40" spans="1:25" ht="12" customHeight="1" x14ac:dyDescent="0.25">
      <c r="B40" s="8"/>
      <c r="C40" s="120"/>
      <c r="D40" s="7"/>
      <c r="E40" s="7"/>
      <c r="F40" s="7"/>
      <c r="G40" s="7"/>
      <c r="H40" s="181"/>
      <c r="I40" s="7"/>
      <c r="J40" s="7"/>
      <c r="K40" s="7"/>
      <c r="L40" s="7"/>
      <c r="M40" s="181"/>
      <c r="N40" s="7"/>
      <c r="O40" s="7"/>
      <c r="P40" s="7"/>
      <c r="Q40" s="7"/>
      <c r="R40" s="181"/>
      <c r="S40" s="7"/>
      <c r="T40" s="7"/>
      <c r="U40" s="7"/>
      <c r="V40" s="7"/>
      <c r="W40" s="181"/>
      <c r="X40" s="7"/>
      <c r="Y40" s="7"/>
    </row>
    <row r="41" spans="1:25" ht="12" customHeight="1" x14ac:dyDescent="0.25">
      <c r="A41" s="57">
        <v>27</v>
      </c>
      <c r="B41" s="8" t="s">
        <v>199</v>
      </c>
      <c r="C41" s="120" t="s">
        <v>186</v>
      </c>
      <c r="D41" s="232" t="s">
        <v>202</v>
      </c>
      <c r="E41" s="232" t="s">
        <v>202</v>
      </c>
      <c r="F41" s="232" t="s">
        <v>202</v>
      </c>
      <c r="G41" s="232" t="s">
        <v>202</v>
      </c>
      <c r="H41" s="233" t="s">
        <v>202</v>
      </c>
      <c r="I41" s="126">
        <v>36.759354802681656</v>
      </c>
      <c r="J41" s="126">
        <v>37.043233242516131</v>
      </c>
      <c r="K41" s="126">
        <v>38.68754734946512</v>
      </c>
      <c r="L41" s="126">
        <v>39.337432170156795</v>
      </c>
      <c r="M41" s="183">
        <v>37.938839821844709</v>
      </c>
      <c r="N41" s="126">
        <v>41.044137647011596</v>
      </c>
      <c r="O41" s="126">
        <v>38.154702614212958</v>
      </c>
      <c r="P41" s="126">
        <v>40.076929439792089</v>
      </c>
      <c r="Q41" s="126">
        <v>42.172420914483844</v>
      </c>
      <c r="R41" s="183">
        <v>40.314753026103254</v>
      </c>
      <c r="S41" s="126">
        <v>39.595377337035416</v>
      </c>
      <c r="T41" s="126">
        <v>39.836031313670738</v>
      </c>
      <c r="U41" s="126">
        <v>41.346223601240318</v>
      </c>
      <c r="V41" s="126">
        <v>41.509529158000419</v>
      </c>
      <c r="W41" s="183">
        <v>40.632164710449153</v>
      </c>
      <c r="X41" s="126">
        <v>41.592168374311079</v>
      </c>
      <c r="Y41" s="126">
        <v>45.75291062421848</v>
      </c>
    </row>
    <row r="42" spans="1:25" ht="12" customHeight="1" x14ac:dyDescent="0.25">
      <c r="A42" s="57">
        <v>19</v>
      </c>
      <c r="B42" s="8" t="s">
        <v>200</v>
      </c>
      <c r="C42" s="120" t="s">
        <v>187</v>
      </c>
      <c r="D42" s="127">
        <v>0.37705571435427931</v>
      </c>
      <c r="E42" s="127">
        <v>-0.27517909054853684</v>
      </c>
      <c r="F42" s="127">
        <v>-9.8076338748142117E-2</v>
      </c>
      <c r="G42" s="127">
        <v>-0.12780075123988113</v>
      </c>
      <c r="H42" s="176">
        <v>-3.9492840083419842E-3</v>
      </c>
      <c r="I42" s="127">
        <v>-0.2331384519899265</v>
      </c>
      <c r="J42" s="127">
        <v>-0.29400103203926947</v>
      </c>
      <c r="K42" s="127">
        <v>-0.23911539314277735</v>
      </c>
      <c r="L42" s="127">
        <v>-0.18265976176718215</v>
      </c>
      <c r="M42" s="176">
        <v>-0.24045652954758695</v>
      </c>
      <c r="N42" s="127">
        <v>-0.33814265463401177</v>
      </c>
      <c r="O42" s="127">
        <v>-0.59471474750628317</v>
      </c>
      <c r="P42" s="127">
        <v>0.36756678830870954</v>
      </c>
      <c r="Q42" s="127">
        <v>-0.38118539435832993</v>
      </c>
      <c r="R42" s="176">
        <v>-0.25464944846470544</v>
      </c>
      <c r="S42" s="127">
        <v>-2.4597242718372995E-2</v>
      </c>
      <c r="T42" s="127">
        <v>-0.12977066409172505</v>
      </c>
      <c r="U42" s="127">
        <v>-0.17695134927360023</v>
      </c>
      <c r="V42" s="127">
        <v>5.5021588181013895E-2</v>
      </c>
      <c r="W42" s="176">
        <v>-6.2875881657969118E-2</v>
      </c>
      <c r="X42" s="127">
        <v>-0.23217415774803332</v>
      </c>
      <c r="Y42" s="127">
        <v>-0.57716834523747751</v>
      </c>
    </row>
    <row r="45" spans="1:25" ht="20.100000000000001" customHeight="1" x14ac:dyDescent="0.25">
      <c r="B45" s="99" t="s">
        <v>24</v>
      </c>
      <c r="C45" s="139"/>
      <c r="D45" s="140" t="str">
        <f t="shared" ref="D45:Y45" si="1">D$5</f>
        <v>1Q20</v>
      </c>
      <c r="E45" s="140" t="str">
        <f t="shared" si="1"/>
        <v>2Q20</v>
      </c>
      <c r="F45" s="140" t="str">
        <f t="shared" si="1"/>
        <v>3Q20</v>
      </c>
      <c r="G45" s="140" t="str">
        <f t="shared" si="1"/>
        <v>4Q20</v>
      </c>
      <c r="H45" s="140">
        <f>H$5</f>
        <v>2020</v>
      </c>
      <c r="I45" s="140" t="str">
        <f t="shared" si="1"/>
        <v>1Q21</v>
      </c>
      <c r="J45" s="140" t="str">
        <f t="shared" si="1"/>
        <v>2Q21</v>
      </c>
      <c r="K45" s="140" t="str">
        <f t="shared" si="1"/>
        <v>3Q21</v>
      </c>
      <c r="L45" s="140" t="str">
        <f t="shared" si="1"/>
        <v>4Q21</v>
      </c>
      <c r="M45" s="140">
        <f>M$5</f>
        <v>2021</v>
      </c>
      <c r="N45" s="140" t="str">
        <f t="shared" si="1"/>
        <v>1Q22</v>
      </c>
      <c r="O45" s="140" t="str">
        <f t="shared" si="1"/>
        <v>2Q22</v>
      </c>
      <c r="P45" s="140" t="str">
        <f t="shared" si="1"/>
        <v>3Q22</v>
      </c>
      <c r="Q45" s="140" t="str">
        <f t="shared" si="1"/>
        <v>4Q22</v>
      </c>
      <c r="R45" s="140">
        <f t="shared" si="1"/>
        <v>2022</v>
      </c>
      <c r="S45" s="140" t="str">
        <f t="shared" si="1"/>
        <v>1Q23</v>
      </c>
      <c r="T45" s="140" t="str">
        <f t="shared" si="1"/>
        <v>2Q23</v>
      </c>
      <c r="U45" s="140" t="str">
        <f t="shared" si="1"/>
        <v>3Q23</v>
      </c>
      <c r="V45" s="140" t="str">
        <f t="shared" si="1"/>
        <v>4Q23</v>
      </c>
      <c r="W45" s="140">
        <f t="shared" si="1"/>
        <v>2023</v>
      </c>
      <c r="X45" s="140" t="str">
        <f t="shared" si="1"/>
        <v>1Q24</v>
      </c>
      <c r="Y45" s="140" t="str">
        <f t="shared" si="1"/>
        <v>2Q24</v>
      </c>
    </row>
    <row r="46" spans="1:25" ht="12" customHeight="1" x14ac:dyDescent="0.25">
      <c r="A46" s="110">
        <v>56</v>
      </c>
      <c r="B46" s="2" t="s">
        <v>184</v>
      </c>
      <c r="C46" s="13" t="s">
        <v>169</v>
      </c>
      <c r="D46" s="3" t="s">
        <v>202</v>
      </c>
      <c r="E46" s="3" t="s">
        <v>202</v>
      </c>
      <c r="F46" s="3" t="s">
        <v>202</v>
      </c>
      <c r="G46" s="3" t="s">
        <v>202</v>
      </c>
      <c r="H46" s="177" t="s">
        <v>202</v>
      </c>
      <c r="I46" s="3">
        <v>501.94761999999997</v>
      </c>
      <c r="J46" s="3">
        <v>517.26291702000003</v>
      </c>
      <c r="K46" s="3">
        <v>527.02422000000001</v>
      </c>
      <c r="L46" s="3">
        <v>532.85321999999996</v>
      </c>
      <c r="M46" s="177">
        <v>2079.0879770199999</v>
      </c>
      <c r="N46" s="3">
        <v>513.45976074999999</v>
      </c>
      <c r="O46" s="3">
        <v>520.14341000000002</v>
      </c>
      <c r="P46" s="3">
        <v>529.38691000000006</v>
      </c>
      <c r="Q46" s="3">
        <v>551.24167999999997</v>
      </c>
      <c r="R46" s="177">
        <v>2114.2317607499999</v>
      </c>
      <c r="S46" s="3">
        <v>544.01080400000001</v>
      </c>
      <c r="T46" s="3">
        <v>546.26764500000002</v>
      </c>
      <c r="U46" s="3">
        <v>567.79850899999997</v>
      </c>
      <c r="V46" s="3">
        <v>561.7336140000001</v>
      </c>
      <c r="W46" s="177">
        <v>2219.8105719999999</v>
      </c>
      <c r="X46" s="3">
        <v>530.33319199999994</v>
      </c>
      <c r="Y46" s="3">
        <v>537.52627899999993</v>
      </c>
    </row>
    <row r="47" spans="1:25" ht="12" customHeight="1" x14ac:dyDescent="0.25">
      <c r="A47" s="110">
        <v>57</v>
      </c>
      <c r="B47" s="2" t="s">
        <v>183</v>
      </c>
      <c r="C47" s="13" t="s">
        <v>169</v>
      </c>
      <c r="D47" s="3">
        <v>423.59452999999996</v>
      </c>
      <c r="E47" s="3">
        <v>233.39319</v>
      </c>
      <c r="F47" s="3">
        <v>415.17899999999997</v>
      </c>
      <c r="G47" s="3">
        <v>430.45112</v>
      </c>
      <c r="H47" s="178">
        <v>1502.6178399999999</v>
      </c>
      <c r="I47" s="3">
        <v>501.94761999999997</v>
      </c>
      <c r="J47" s="3">
        <v>515.76605000000006</v>
      </c>
      <c r="K47" s="3">
        <v>527.02422000000001</v>
      </c>
      <c r="L47" s="3">
        <v>532.85321999999996</v>
      </c>
      <c r="M47" s="178">
        <v>2077.5911099999998</v>
      </c>
      <c r="N47" s="3">
        <v>513.60305900000003</v>
      </c>
      <c r="O47" s="3">
        <v>521.44821000000002</v>
      </c>
      <c r="P47" s="3">
        <v>527.08283999999992</v>
      </c>
      <c r="Q47" s="3">
        <v>549.8266799999999</v>
      </c>
      <c r="R47" s="178">
        <v>2111.9607889999997</v>
      </c>
      <c r="S47" s="3">
        <v>544.21142599999996</v>
      </c>
      <c r="T47" s="3">
        <v>546.26764500000002</v>
      </c>
      <c r="U47" s="3">
        <v>567.79850899999997</v>
      </c>
      <c r="V47" s="3">
        <v>561.7336140000001</v>
      </c>
      <c r="W47" s="178">
        <v>2220.0111939999997</v>
      </c>
      <c r="X47" s="3">
        <v>530.33319199999994</v>
      </c>
      <c r="Y47" s="3">
        <v>537.52627899999993</v>
      </c>
    </row>
    <row r="48" spans="1:25" ht="12" customHeight="1" x14ac:dyDescent="0.25">
      <c r="B48" s="6"/>
      <c r="C48" s="7"/>
      <c r="D48" s="5"/>
      <c r="E48" s="5"/>
      <c r="F48" s="5"/>
      <c r="G48" s="5"/>
      <c r="H48" s="179"/>
      <c r="I48" s="5"/>
      <c r="J48" s="5"/>
      <c r="K48" s="5"/>
      <c r="L48" s="5"/>
      <c r="M48" s="179"/>
      <c r="N48" s="5"/>
      <c r="O48" s="5"/>
      <c r="P48" s="5"/>
      <c r="Q48" s="5"/>
      <c r="R48" s="179"/>
      <c r="S48" s="5"/>
      <c r="T48" s="5"/>
      <c r="U48" s="5"/>
      <c r="V48" s="5"/>
      <c r="W48" s="179"/>
      <c r="X48" s="5"/>
      <c r="Y48" s="5"/>
    </row>
    <row r="49" spans="1:25" ht="12" customHeight="1" x14ac:dyDescent="0.25">
      <c r="A49" s="110">
        <v>61</v>
      </c>
      <c r="B49" s="8" t="s">
        <v>182</v>
      </c>
      <c r="C49" s="120" t="s">
        <v>170</v>
      </c>
      <c r="D49" s="9">
        <v>2.5971365076409278</v>
      </c>
      <c r="E49" s="9">
        <v>2.792221634658663</v>
      </c>
      <c r="F49" s="9">
        <v>2.6792766408578204</v>
      </c>
      <c r="G49" s="9">
        <v>2.5812454617379088</v>
      </c>
      <c r="H49" s="180">
        <v>2.6455813470674019</v>
      </c>
      <c r="I49" s="9">
        <v>2.6381896182713249</v>
      </c>
      <c r="J49" s="9">
        <v>2.7257901135602078</v>
      </c>
      <c r="K49" s="9">
        <v>3.0668211035917858</v>
      </c>
      <c r="L49" s="9">
        <v>2.8904076060570678</v>
      </c>
      <c r="M49" s="180">
        <v>2.8333558858942172</v>
      </c>
      <c r="N49" s="9">
        <v>2.958468871165612</v>
      </c>
      <c r="O49" s="9">
        <v>2.8646871757408086</v>
      </c>
      <c r="P49" s="9">
        <v>2.7713328705597777</v>
      </c>
      <c r="Q49" s="9">
        <v>2.608234653145606</v>
      </c>
      <c r="R49" s="180">
        <v>2.7974305645060609</v>
      </c>
      <c r="S49" s="9">
        <v>2.8234697519930432</v>
      </c>
      <c r="T49" s="9">
        <v>2.8851858872220042</v>
      </c>
      <c r="U49" s="9">
        <v>2.8946838956915966</v>
      </c>
      <c r="V49" s="9">
        <v>2.8252457400564244</v>
      </c>
      <c r="W49" s="180">
        <v>2.8573193311564902</v>
      </c>
      <c r="X49" s="9">
        <v>2.7630527790913773</v>
      </c>
      <c r="Y49" s="9">
        <v>2.5621061775102523</v>
      </c>
    </row>
    <row r="50" spans="1:25" ht="12" customHeight="1" x14ac:dyDescent="0.25">
      <c r="A50" s="110">
        <v>62</v>
      </c>
      <c r="B50" s="8" t="s">
        <v>181</v>
      </c>
      <c r="C50" s="120" t="s">
        <v>170</v>
      </c>
      <c r="D50" s="9">
        <v>0.1599692089980482</v>
      </c>
      <c r="E50" s="9">
        <v>0.20073449315294931</v>
      </c>
      <c r="F50" s="9">
        <v>0.16942345300734923</v>
      </c>
      <c r="G50" s="9">
        <v>0.17894250106725243</v>
      </c>
      <c r="H50" s="180">
        <v>0.17434852590072955</v>
      </c>
      <c r="I50" s="9">
        <v>0.16188143296704943</v>
      </c>
      <c r="J50" s="9">
        <v>0.18825201852661685</v>
      </c>
      <c r="K50" s="9">
        <v>0.1979339773037376</v>
      </c>
      <c r="L50" s="9">
        <v>0.20319854687187591</v>
      </c>
      <c r="M50" s="180">
        <v>0.188170327702259</v>
      </c>
      <c r="N50" s="9">
        <v>0.17550460783939981</v>
      </c>
      <c r="O50" s="9">
        <v>0.1740287880171264</v>
      </c>
      <c r="P50" s="9">
        <v>0.15907176943950596</v>
      </c>
      <c r="Q50" s="9">
        <v>0.13425503469566083</v>
      </c>
      <c r="R50" s="180">
        <v>0.16030018417870881</v>
      </c>
      <c r="S50" s="9">
        <v>0.14679772636747249</v>
      </c>
      <c r="T50" s="9">
        <v>0.16635178896601135</v>
      </c>
      <c r="U50" s="9">
        <v>0.16288964929282687</v>
      </c>
      <c r="V50" s="9">
        <v>0.15915924874668436</v>
      </c>
      <c r="W50" s="180">
        <v>0.15885289270302663</v>
      </c>
      <c r="X50" s="9">
        <v>0.15837609500406286</v>
      </c>
      <c r="Y50" s="9">
        <v>0.13852587847151532</v>
      </c>
    </row>
    <row r="51" spans="1:25" ht="12" customHeight="1" x14ac:dyDescent="0.25">
      <c r="A51" s="110">
        <v>63</v>
      </c>
      <c r="B51" s="8" t="s">
        <v>180</v>
      </c>
      <c r="C51" s="120" t="s">
        <v>170</v>
      </c>
      <c r="D51" s="9">
        <v>0.88476512503596316</v>
      </c>
      <c r="E51" s="9">
        <v>0.82382299543529947</v>
      </c>
      <c r="F51" s="9">
        <v>1.0106333058776684</v>
      </c>
      <c r="G51" s="9">
        <v>0.94879065479025815</v>
      </c>
      <c r="H51" s="180">
        <v>0.92841841242945999</v>
      </c>
      <c r="I51" s="9">
        <v>1.0076529499233406</v>
      </c>
      <c r="J51" s="9">
        <v>0.92281568358367128</v>
      </c>
      <c r="K51" s="9">
        <v>1.1849588240935114</v>
      </c>
      <c r="L51" s="9">
        <v>1.2054407778562359</v>
      </c>
      <c r="M51" s="180">
        <v>1.0822971802184889</v>
      </c>
      <c r="N51" s="9">
        <v>1.3104431791887745</v>
      </c>
      <c r="O51" s="9">
        <v>1.3427891525411508</v>
      </c>
      <c r="P51" s="9">
        <v>1.3396110562051309</v>
      </c>
      <c r="Q51" s="9">
        <v>1.3784416572873475</v>
      </c>
      <c r="R51" s="180">
        <v>1.3434116013207098</v>
      </c>
      <c r="S51" s="9">
        <v>1.3779411165836124</v>
      </c>
      <c r="T51" s="9">
        <v>1.3479006247935479</v>
      </c>
      <c r="U51" s="9">
        <v>1.3607917029595442</v>
      </c>
      <c r="V51" s="9">
        <v>1.3863628249955502</v>
      </c>
      <c r="W51" s="180">
        <v>1.3682939564493026</v>
      </c>
      <c r="X51" s="9">
        <v>1.4775318833900173</v>
      </c>
      <c r="Y51" s="9">
        <v>1.4082083603581339</v>
      </c>
    </row>
    <row r="52" spans="1:25" ht="12" customHeight="1" x14ac:dyDescent="0.25">
      <c r="A52" s="110">
        <v>64</v>
      </c>
      <c r="B52" s="8" t="s">
        <v>179</v>
      </c>
      <c r="C52" s="120" t="s">
        <v>171</v>
      </c>
      <c r="D52" s="214">
        <v>1.8898135559021503</v>
      </c>
      <c r="E52" s="214">
        <v>1.9167609680470967</v>
      </c>
      <c r="F52" s="214">
        <v>2.1997600512203106</v>
      </c>
      <c r="G52" s="214">
        <v>1.9702027723844695</v>
      </c>
      <c r="H52" s="215">
        <v>2.0026674314645416</v>
      </c>
      <c r="I52" s="214">
        <v>2.1130710212352439</v>
      </c>
      <c r="J52" s="214">
        <v>1.8260575119281308</v>
      </c>
      <c r="K52" s="214">
        <v>2.2163303234906353</v>
      </c>
      <c r="L52" s="214">
        <v>2.2399474286746357</v>
      </c>
      <c r="M52" s="215">
        <v>2.1005540402028391</v>
      </c>
      <c r="N52" s="214">
        <v>2.407279125338941</v>
      </c>
      <c r="O52" s="214">
        <v>2.3476113188690397</v>
      </c>
      <c r="P52" s="214">
        <v>2.4461126831600137</v>
      </c>
      <c r="Q52" s="214">
        <v>2.6387501057606011</v>
      </c>
      <c r="R52" s="215">
        <v>2.4624997299800371</v>
      </c>
      <c r="S52" s="214">
        <v>2.5505585709624552</v>
      </c>
      <c r="T52" s="214">
        <v>2.4182144999636579</v>
      </c>
      <c r="U52" s="214">
        <v>2.2214587710373861</v>
      </c>
      <c r="V52" s="214">
        <v>2.1962604466821167</v>
      </c>
      <c r="W52" s="215">
        <v>2.3441727533018928</v>
      </c>
      <c r="X52" s="214">
        <v>2.4748757004068485</v>
      </c>
      <c r="Y52" s="214">
        <v>2.4218713239878644</v>
      </c>
    </row>
    <row r="53" spans="1:25" ht="12" customHeight="1" x14ac:dyDescent="0.25">
      <c r="A53" s="110">
        <v>65</v>
      </c>
      <c r="B53" s="8" t="s">
        <v>178</v>
      </c>
      <c r="C53" s="120" t="s">
        <v>171</v>
      </c>
      <c r="D53" s="214">
        <v>1.2383181199247308E-2</v>
      </c>
      <c r="E53" s="214">
        <v>1.3926550684705066E-2</v>
      </c>
      <c r="F53" s="214">
        <v>1.2855957060522699E-2</v>
      </c>
      <c r="G53" s="214">
        <v>1.1168352866639074E-2</v>
      </c>
      <c r="H53" s="215">
        <v>1.2405525084429155E-2</v>
      </c>
      <c r="I53" s="214">
        <v>1.165671430018933E-2</v>
      </c>
      <c r="J53" s="214">
        <v>1.0378872358892174E-2</v>
      </c>
      <c r="K53" s="214">
        <v>1.1257926628115877E-2</v>
      </c>
      <c r="L53" s="214">
        <v>1.1982249070391278E-2</v>
      </c>
      <c r="M53" s="215">
        <v>1.1321818757686156E-2</v>
      </c>
      <c r="N53" s="214">
        <v>1.2562445168603352E-2</v>
      </c>
      <c r="O53" s="214">
        <v>1.0811158679226116E-2</v>
      </c>
      <c r="P53" s="214">
        <v>1.1230402718624495E-2</v>
      </c>
      <c r="Q53" s="214">
        <v>1.2350146413411624E-2</v>
      </c>
      <c r="R53" s="215">
        <v>1.1742340244603477E-2</v>
      </c>
      <c r="S53" s="214">
        <v>1.1180571254668167E-2</v>
      </c>
      <c r="T53" s="214">
        <v>1.1085137330684027E-2</v>
      </c>
      <c r="U53" s="214">
        <v>1.0266685713599065E-2</v>
      </c>
      <c r="V53" s="214">
        <v>1.0175658214309411E-2</v>
      </c>
      <c r="W53" s="215">
        <v>1.0669074398477059E-2</v>
      </c>
      <c r="X53" s="214">
        <v>1.0556089161465936E-2</v>
      </c>
      <c r="Y53" s="214">
        <v>8.7348372173949966E-3</v>
      </c>
    </row>
    <row r="54" spans="1:25" ht="12" customHeight="1" x14ac:dyDescent="0.25">
      <c r="B54" s="16"/>
      <c r="C54" s="121"/>
      <c r="D54" s="7"/>
      <c r="E54" s="7"/>
      <c r="F54" s="7"/>
      <c r="G54" s="7"/>
      <c r="H54" s="181"/>
      <c r="I54" s="7"/>
      <c r="J54" s="7"/>
      <c r="K54" s="7"/>
      <c r="L54" s="7"/>
      <c r="M54" s="181"/>
      <c r="N54" s="7"/>
      <c r="O54" s="7"/>
      <c r="P54" s="7"/>
      <c r="Q54" s="7"/>
      <c r="R54" s="181"/>
      <c r="S54" s="7"/>
      <c r="T54" s="7"/>
      <c r="U54" s="7"/>
      <c r="V54" s="7"/>
      <c r="W54" s="181"/>
      <c r="X54" s="7"/>
      <c r="Y54" s="7"/>
    </row>
    <row r="55" spans="1:25" ht="12" customHeight="1" x14ac:dyDescent="0.25">
      <c r="A55" s="110">
        <v>73</v>
      </c>
      <c r="B55" s="8" t="s">
        <v>177</v>
      </c>
      <c r="C55" s="120" t="s">
        <v>169</v>
      </c>
      <c r="D55" s="10">
        <v>9.7409212749999998</v>
      </c>
      <c r="E55" s="10">
        <v>5.7696466770000008</v>
      </c>
      <c r="F55" s="10">
        <v>9.7302815069999991</v>
      </c>
      <c r="G55" s="10">
        <v>9.6264000000000003</v>
      </c>
      <c r="H55" s="182">
        <v>34.867249459</v>
      </c>
      <c r="I55" s="10">
        <v>11.61931</v>
      </c>
      <c r="J55" s="10">
        <v>12.29349</v>
      </c>
      <c r="K55" s="10">
        <v>14.105809999999998</v>
      </c>
      <c r="L55" s="10">
        <v>13.356059999999998</v>
      </c>
      <c r="M55" s="182">
        <v>51.374669999999995</v>
      </c>
      <c r="N55" s="10">
        <v>13.200952135888462</v>
      </c>
      <c r="O55" s="10">
        <v>13.040389999999999</v>
      </c>
      <c r="P55" s="10">
        <v>12.74015</v>
      </c>
      <c r="Q55" s="10">
        <v>12.579810000000002</v>
      </c>
      <c r="R55" s="182">
        <v>51.561302135888475</v>
      </c>
      <c r="S55" s="10">
        <v>13.623796000000002</v>
      </c>
      <c r="T55" s="10">
        <v>13.839101999999999</v>
      </c>
      <c r="U55" s="10">
        <v>14.437757</v>
      </c>
      <c r="V55" s="10">
        <v>13.924131000000001</v>
      </c>
      <c r="W55" s="182">
        <v>55.824786000000003</v>
      </c>
      <c r="X55" s="10">
        <v>12.864046000000004</v>
      </c>
      <c r="Y55" s="10">
        <v>12.062851999999994</v>
      </c>
    </row>
    <row r="56" spans="1:25" ht="12" customHeight="1" x14ac:dyDescent="0.25">
      <c r="A56" s="110">
        <v>74</v>
      </c>
      <c r="B56" s="8" t="s">
        <v>176</v>
      </c>
      <c r="C56" s="120" t="s">
        <v>169</v>
      </c>
      <c r="D56" s="10">
        <v>7.0037435000000009E-2</v>
      </c>
      <c r="E56" s="10">
        <v>4.0484515999999998E-2</v>
      </c>
      <c r="F56" s="10">
        <v>0.102979192</v>
      </c>
      <c r="G56" s="10">
        <v>0.12000999999999999</v>
      </c>
      <c r="H56" s="182">
        <v>0.33351114300000001</v>
      </c>
      <c r="I56" s="10">
        <v>6.3109999999999999E-2</v>
      </c>
      <c r="J56" s="10">
        <v>0.14180000000000001</v>
      </c>
      <c r="K56" s="10">
        <v>0.16556000000000001</v>
      </c>
      <c r="L56" s="10">
        <v>0.1346</v>
      </c>
      <c r="M56" s="182">
        <v>0.50507000000000002</v>
      </c>
      <c r="N56" s="10">
        <v>6.9193215998280419E-2</v>
      </c>
      <c r="O56" s="10">
        <v>8.3500000000000005E-2</v>
      </c>
      <c r="P56" s="10">
        <v>6.8260000000000001E-2</v>
      </c>
      <c r="Q56" s="10">
        <v>4.4670000000000001E-2</v>
      </c>
      <c r="R56" s="182">
        <v>0.26562321599828043</v>
      </c>
      <c r="S56" s="10">
        <v>7.2827000000000017E-2</v>
      </c>
      <c r="T56" s="10">
        <v>0.11041399999999998</v>
      </c>
      <c r="U56" s="10">
        <v>8.5872000000000018E-2</v>
      </c>
      <c r="V56" s="10">
        <v>8.5527000000000006E-2</v>
      </c>
      <c r="W56" s="182">
        <v>0.35464000000000001</v>
      </c>
      <c r="X56" s="10">
        <v>9.0613999999999847E-2</v>
      </c>
      <c r="Y56" s="10">
        <v>7.4918999999999791E-2</v>
      </c>
    </row>
    <row r="57" spans="1:25" ht="12" customHeight="1" x14ac:dyDescent="0.25">
      <c r="A57" s="110">
        <v>75</v>
      </c>
      <c r="B57" s="8" t="s">
        <v>175</v>
      </c>
      <c r="C57" s="120" t="s">
        <v>169</v>
      </c>
      <c r="D57" s="10">
        <v>2.8086228639999997</v>
      </c>
      <c r="E57" s="10">
        <v>1.5039120360000002</v>
      </c>
      <c r="F57" s="10">
        <v>3.3148387860000001</v>
      </c>
      <c r="G57" s="10">
        <v>3.2302399999999998</v>
      </c>
      <c r="H57" s="182">
        <v>10.857613686000001</v>
      </c>
      <c r="I57" s="10">
        <v>4.0358900000000002</v>
      </c>
      <c r="J57" s="10">
        <v>3.6795500000000003</v>
      </c>
      <c r="K57" s="10">
        <v>4.9009100000000005</v>
      </c>
      <c r="L57" s="10">
        <v>5.0840500000000004</v>
      </c>
      <c r="M57" s="182">
        <v>17.700400000000002</v>
      </c>
      <c r="N57" s="10">
        <v>5.4277999135341357</v>
      </c>
      <c r="O57" s="10">
        <v>5.7000200000000003</v>
      </c>
      <c r="P57" s="10">
        <v>5.7872199999999996</v>
      </c>
      <c r="Q57" s="10">
        <v>6.2803100000000001</v>
      </c>
      <c r="R57" s="182">
        <v>23.195349913534137</v>
      </c>
      <c r="S57" s="10">
        <v>6.1635179999999998</v>
      </c>
      <c r="T57" s="10">
        <v>5.9981559999999998</v>
      </c>
      <c r="U57" s="10">
        <v>6.3045959999999992</v>
      </c>
      <c r="V57" s="10">
        <v>6.4712169999999984</v>
      </c>
      <c r="W57" s="182">
        <v>24.937487000000001</v>
      </c>
      <c r="X57" s="10">
        <v>6.5554379999999943</v>
      </c>
      <c r="Y57" s="10">
        <v>6.4251929999999886</v>
      </c>
    </row>
    <row r="58" spans="1:25" ht="12" customHeight="1" x14ac:dyDescent="0.25">
      <c r="A58" s="110">
        <v>76</v>
      </c>
      <c r="B58" s="8" t="s">
        <v>174</v>
      </c>
      <c r="C58" s="120" t="s">
        <v>185</v>
      </c>
      <c r="D58" s="10">
        <v>0.59924026389999996</v>
      </c>
      <c r="E58" s="10">
        <v>0.33620432620000001</v>
      </c>
      <c r="F58" s="10">
        <v>0.71604741084757184</v>
      </c>
      <c r="G58" s="10">
        <v>0.66368869000000008</v>
      </c>
      <c r="H58" s="182">
        <v>2.3151806909475718</v>
      </c>
      <c r="I58" s="10">
        <v>0.85210985999999989</v>
      </c>
      <c r="J58" s="10">
        <v>0.74506449999999991</v>
      </c>
      <c r="K58" s="10">
        <v>0.92100366</v>
      </c>
      <c r="L58" s="10">
        <v>0.94904915000000012</v>
      </c>
      <c r="M58" s="182">
        <v>3.4672271699999997</v>
      </c>
      <c r="N58" s="10">
        <v>0.97333482472046717</v>
      </c>
      <c r="O58" s="10">
        <v>0.97949816000000001</v>
      </c>
      <c r="P58" s="10">
        <v>1.0448792899999999</v>
      </c>
      <c r="Q58" s="10">
        <v>1.1979371600000002</v>
      </c>
      <c r="R58" s="182">
        <v>4.1956494347204671</v>
      </c>
      <c r="S58" s="10">
        <v>1.1502353029999999</v>
      </c>
      <c r="T58" s="10">
        <v>1.0776278930000001</v>
      </c>
      <c r="U58" s="10">
        <v>1.0225840480000001</v>
      </c>
      <c r="V58" s="10">
        <v>1.0200158350000001</v>
      </c>
      <c r="W58" s="182">
        <v>4.2704630789999998</v>
      </c>
      <c r="X58" s="10">
        <v>1.0974627990000001</v>
      </c>
      <c r="Y58" s="10">
        <v>1.1061584670000004</v>
      </c>
    </row>
    <row r="59" spans="1:25" ht="12" customHeight="1" x14ac:dyDescent="0.25">
      <c r="A59" s="110">
        <v>77</v>
      </c>
      <c r="B59" s="8" t="s">
        <v>173</v>
      </c>
      <c r="C59" s="120" t="s">
        <v>172</v>
      </c>
      <c r="D59" s="10">
        <v>1.4417410399999999</v>
      </c>
      <c r="E59" s="10">
        <v>0.96064726000000011</v>
      </c>
      <c r="F59" s="10">
        <v>1.8122370396160925</v>
      </c>
      <c r="G59" s="10">
        <v>1.68441</v>
      </c>
      <c r="H59" s="182">
        <v>5.8990353396160931</v>
      </c>
      <c r="I59" s="10">
        <v>2.1718399999999995</v>
      </c>
      <c r="J59" s="10">
        <v>1.9428099999999995</v>
      </c>
      <c r="K59" s="10">
        <v>2.2704300000000002</v>
      </c>
      <c r="L59" s="10">
        <v>2.3394899999999996</v>
      </c>
      <c r="M59" s="182">
        <v>8.7245699999999999</v>
      </c>
      <c r="N59" s="10">
        <v>2.2172028481882107</v>
      </c>
      <c r="O59" s="10">
        <v>2.1082716716328815</v>
      </c>
      <c r="P59" s="10">
        <v>2.3565809883202755</v>
      </c>
      <c r="Q59" s="10">
        <v>2.5218500000000077</v>
      </c>
      <c r="R59" s="182">
        <v>9.203905508141375</v>
      </c>
      <c r="S59" s="10">
        <v>2.3315830000000015</v>
      </c>
      <c r="T59" s="10">
        <v>2.2079594439863257</v>
      </c>
      <c r="U59" s="10">
        <v>2.0381314321915078</v>
      </c>
      <c r="V59" s="10">
        <v>2.1179523618739768</v>
      </c>
      <c r="W59" s="182">
        <v>8.6956262380518119</v>
      </c>
      <c r="X59" s="10">
        <v>2.1531752215237896</v>
      </c>
      <c r="Y59" s="10">
        <v>1.7039891753104579</v>
      </c>
    </row>
    <row r="60" spans="1:25" ht="12" customHeight="1" x14ac:dyDescent="0.25">
      <c r="B60" s="8"/>
      <c r="C60" s="120"/>
      <c r="D60" s="7"/>
      <c r="E60" s="7"/>
      <c r="F60" s="7"/>
      <c r="G60" s="7"/>
      <c r="H60" s="181"/>
      <c r="I60" s="7"/>
      <c r="J60" s="7"/>
      <c r="K60" s="7"/>
      <c r="L60" s="7"/>
      <c r="M60" s="181"/>
      <c r="N60" s="7"/>
      <c r="O60" s="7"/>
      <c r="P60" s="7"/>
      <c r="Q60" s="7"/>
      <c r="R60" s="181"/>
      <c r="S60" s="7"/>
      <c r="T60" s="7"/>
      <c r="U60" s="7"/>
      <c r="V60" s="7"/>
      <c r="W60" s="181"/>
      <c r="X60" s="7"/>
      <c r="Y60" s="7"/>
    </row>
    <row r="61" spans="1:25" ht="12" customHeight="1" x14ac:dyDescent="0.25">
      <c r="A61" s="57">
        <v>40</v>
      </c>
      <c r="B61" s="8" t="s">
        <v>199</v>
      </c>
      <c r="C61" s="120" t="s">
        <v>186</v>
      </c>
      <c r="D61" s="232" t="s">
        <v>202</v>
      </c>
      <c r="E61" s="232" t="s">
        <v>202</v>
      </c>
      <c r="F61" s="232" t="s">
        <v>202</v>
      </c>
      <c r="G61" s="232" t="s">
        <v>202</v>
      </c>
      <c r="H61" s="233" t="s">
        <v>202</v>
      </c>
      <c r="I61" s="126">
        <v>55.162323471122328</v>
      </c>
      <c r="J61" s="126">
        <v>57.046237804911733</v>
      </c>
      <c r="K61" s="126">
        <v>56.500194203598461</v>
      </c>
      <c r="L61" s="126">
        <v>61.291301927386279</v>
      </c>
      <c r="M61" s="183">
        <v>57.541326353673099</v>
      </c>
      <c r="N61" s="126">
        <v>62.145632664543733</v>
      </c>
      <c r="O61" s="126">
        <v>60.132060516613876</v>
      </c>
      <c r="P61" s="126">
        <v>58.468878174823516</v>
      </c>
      <c r="Q61" s="126">
        <v>58.620428241132281</v>
      </c>
      <c r="R61" s="183">
        <v>59.813118130764671</v>
      </c>
      <c r="S61" s="126">
        <v>60.072882464617699</v>
      </c>
      <c r="T61" s="126">
        <v>63.102031166425697</v>
      </c>
      <c r="U61" s="126">
        <v>57.522355293821306</v>
      </c>
      <c r="V61" s="126">
        <v>70.602545479858023</v>
      </c>
      <c r="W61" s="183">
        <v>62.830258679317254</v>
      </c>
      <c r="X61" s="126">
        <v>61.963570780989286</v>
      </c>
      <c r="Y61" s="126">
        <v>65.683325689086843</v>
      </c>
    </row>
    <row r="62" spans="1:25" ht="12" customHeight="1" x14ac:dyDescent="0.25">
      <c r="A62" s="57">
        <v>32</v>
      </c>
      <c r="B62" s="8" t="s">
        <v>200</v>
      </c>
      <c r="C62" s="120" t="s">
        <v>187</v>
      </c>
      <c r="D62" s="127">
        <v>0.42047860283211097</v>
      </c>
      <c r="E62" s="127">
        <v>0.36735346734063684</v>
      </c>
      <c r="F62" s="127">
        <v>0.61863900555187568</v>
      </c>
      <c r="G62" s="127">
        <v>0.90789302592550669</v>
      </c>
      <c r="H62" s="176">
        <v>0.60691208855492551</v>
      </c>
      <c r="I62" s="127">
        <v>0.61226772850259659</v>
      </c>
      <c r="J62" s="127">
        <v>0.4234948848628946</v>
      </c>
      <c r="K62" s="127">
        <v>0.36633812977893565</v>
      </c>
      <c r="L62" s="127">
        <v>0.15000383938656001</v>
      </c>
      <c r="M62" s="176">
        <v>0.37749390630724106</v>
      </c>
      <c r="N62" s="127">
        <v>0.37282509884938259</v>
      </c>
      <c r="O62" s="127">
        <v>0.31171026714847555</v>
      </c>
      <c r="P62" s="127">
        <v>0.63038380755935297</v>
      </c>
      <c r="Q62" s="127">
        <v>-2.8960879175166086E-3</v>
      </c>
      <c r="R62" s="176">
        <v>0.33007183227111164</v>
      </c>
      <c r="S62" s="127">
        <v>0.22063387800855183</v>
      </c>
      <c r="T62" s="127">
        <v>0.3463491295327446</v>
      </c>
      <c r="U62" s="127">
        <v>0.20436413275935431</v>
      </c>
      <c r="V62" s="127">
        <v>0.37449694882248025</v>
      </c>
      <c r="W62" s="176">
        <v>0.2860172714850619</v>
      </c>
      <c r="X62" s="127">
        <v>0.24223106100701539</v>
      </c>
      <c r="Y62" s="127">
        <v>-5.0978737516314057E-2</v>
      </c>
    </row>
    <row r="65" spans="1:25" ht="20.100000000000001" customHeight="1" x14ac:dyDescent="0.25">
      <c r="B65" s="99" t="s">
        <v>25</v>
      </c>
      <c r="C65" s="139"/>
      <c r="D65" s="140" t="str">
        <f t="shared" ref="D65:Y65" si="2">D$5</f>
        <v>1Q20</v>
      </c>
      <c r="E65" s="140" t="str">
        <f t="shared" si="2"/>
        <v>2Q20</v>
      </c>
      <c r="F65" s="140" t="str">
        <f t="shared" si="2"/>
        <v>3Q20</v>
      </c>
      <c r="G65" s="140" t="str">
        <f t="shared" si="2"/>
        <v>4Q20</v>
      </c>
      <c r="H65" s="140">
        <f>H$5</f>
        <v>2020</v>
      </c>
      <c r="I65" s="140" t="str">
        <f t="shared" si="2"/>
        <v>1Q21</v>
      </c>
      <c r="J65" s="140" t="str">
        <f t="shared" si="2"/>
        <v>2Q21</v>
      </c>
      <c r="K65" s="140" t="str">
        <f t="shared" si="2"/>
        <v>3Q21</v>
      </c>
      <c r="L65" s="140" t="str">
        <f t="shared" si="2"/>
        <v>4Q21</v>
      </c>
      <c r="M65" s="140">
        <f>M$5</f>
        <v>2021</v>
      </c>
      <c r="N65" s="140" t="str">
        <f t="shared" si="2"/>
        <v>1Q22</v>
      </c>
      <c r="O65" s="140" t="str">
        <f t="shared" si="2"/>
        <v>2Q22</v>
      </c>
      <c r="P65" s="140" t="str">
        <f t="shared" si="2"/>
        <v>3Q22</v>
      </c>
      <c r="Q65" s="140" t="str">
        <f t="shared" si="2"/>
        <v>4Q22</v>
      </c>
      <c r="R65" s="140">
        <f t="shared" si="2"/>
        <v>2022</v>
      </c>
      <c r="S65" s="140" t="str">
        <f t="shared" si="2"/>
        <v>1Q23</v>
      </c>
      <c r="T65" s="140" t="str">
        <f t="shared" si="2"/>
        <v>2Q23</v>
      </c>
      <c r="U65" s="140" t="str">
        <f t="shared" si="2"/>
        <v>3Q23</v>
      </c>
      <c r="V65" s="140" t="str">
        <f t="shared" si="2"/>
        <v>4Q23</v>
      </c>
      <c r="W65" s="140">
        <f t="shared" si="2"/>
        <v>2023</v>
      </c>
      <c r="X65" s="140" t="str">
        <f t="shared" si="2"/>
        <v>1Q24</v>
      </c>
      <c r="Y65" s="140" t="str">
        <f t="shared" si="2"/>
        <v>2Q24</v>
      </c>
    </row>
    <row r="66" spans="1:25" ht="12" customHeight="1" x14ac:dyDescent="0.25">
      <c r="A66" s="110">
        <v>83</v>
      </c>
      <c r="B66" s="2" t="s">
        <v>184</v>
      </c>
      <c r="C66" s="13" t="s">
        <v>169</v>
      </c>
      <c r="D66" s="3" t="s">
        <v>202</v>
      </c>
      <c r="E66" s="3" t="s">
        <v>202</v>
      </c>
      <c r="F66" s="3" t="s">
        <v>202</v>
      </c>
      <c r="G66" s="3" t="s">
        <v>202</v>
      </c>
      <c r="H66" s="177" t="s">
        <v>202</v>
      </c>
      <c r="I66" s="3">
        <v>185.31143</v>
      </c>
      <c r="J66" s="3">
        <v>371.55896999999999</v>
      </c>
      <c r="K66" s="3">
        <v>338.27294000000001</v>
      </c>
      <c r="L66" s="3">
        <v>375.96395000000001</v>
      </c>
      <c r="M66" s="177">
        <v>1271.1072900000001</v>
      </c>
      <c r="N66" s="3">
        <v>296.28662699999995</v>
      </c>
      <c r="O66" s="3">
        <v>325.01900000000001</v>
      </c>
      <c r="P66" s="3">
        <v>338.78804000000002</v>
      </c>
      <c r="Q66" s="3">
        <v>393.58737000000002</v>
      </c>
      <c r="R66" s="177">
        <v>1353.6810370000001</v>
      </c>
      <c r="S66" s="3">
        <v>341.85803499999997</v>
      </c>
      <c r="T66" s="3">
        <v>363.426695</v>
      </c>
      <c r="U66" s="3">
        <v>289.59620706111127</v>
      </c>
      <c r="V66" s="3">
        <v>399.07673499999999</v>
      </c>
      <c r="W66" s="177">
        <v>1393.9576720611112</v>
      </c>
      <c r="X66" s="3">
        <v>346.67359199999999</v>
      </c>
      <c r="Y66" s="3">
        <v>378.68192799999997</v>
      </c>
    </row>
    <row r="67" spans="1:25" ht="12" customHeight="1" x14ac:dyDescent="0.25">
      <c r="A67" s="110">
        <v>84</v>
      </c>
      <c r="B67" s="2" t="s">
        <v>183</v>
      </c>
      <c r="C67" s="13" t="s">
        <v>169</v>
      </c>
      <c r="D67" s="3">
        <v>324.53826000000004</v>
      </c>
      <c r="E67" s="3">
        <v>53.386389999999999</v>
      </c>
      <c r="F67" s="3">
        <v>357.11058999999995</v>
      </c>
      <c r="G67" s="3">
        <v>330.32759000000004</v>
      </c>
      <c r="H67" s="178">
        <v>1065.3628299999998</v>
      </c>
      <c r="I67" s="3">
        <v>185.31143</v>
      </c>
      <c r="J67" s="3">
        <v>371.55896999999999</v>
      </c>
      <c r="K67" s="3">
        <v>338.27294000000001</v>
      </c>
      <c r="L67" s="3">
        <v>375.96395000000001</v>
      </c>
      <c r="M67" s="178">
        <v>1271.1072900000001</v>
      </c>
      <c r="N67" s="3">
        <v>296.28662699999995</v>
      </c>
      <c r="O67" s="3">
        <v>325.01900000000001</v>
      </c>
      <c r="P67" s="3">
        <v>338.78804000000002</v>
      </c>
      <c r="Q67" s="3">
        <v>393.58737000000002</v>
      </c>
      <c r="R67" s="178">
        <v>1353.6810370000001</v>
      </c>
      <c r="S67" s="3">
        <v>341.85803499999997</v>
      </c>
      <c r="T67" s="3">
        <v>372.896523</v>
      </c>
      <c r="U67" s="3">
        <v>289.69971800000002</v>
      </c>
      <c r="V67" s="3">
        <v>392.73771999999997</v>
      </c>
      <c r="W67" s="178">
        <v>1397.191996</v>
      </c>
      <c r="X67" s="3">
        <v>346.67359199999999</v>
      </c>
      <c r="Y67" s="3">
        <v>378.68192799999997</v>
      </c>
    </row>
    <row r="68" spans="1:25" ht="12" customHeight="1" x14ac:dyDescent="0.25">
      <c r="B68" s="6"/>
      <c r="C68" s="7"/>
      <c r="D68" s="5"/>
      <c r="E68" s="5"/>
      <c r="F68" s="5"/>
      <c r="G68" s="5"/>
      <c r="H68" s="179"/>
      <c r="I68" s="5"/>
      <c r="J68" s="5"/>
      <c r="K68" s="5"/>
      <c r="L68" s="5"/>
      <c r="M68" s="179"/>
      <c r="N68" s="5"/>
      <c r="O68" s="5"/>
      <c r="P68" s="5"/>
      <c r="Q68" s="5"/>
      <c r="R68" s="179"/>
      <c r="S68" s="5"/>
      <c r="T68" s="5"/>
      <c r="U68" s="5"/>
      <c r="V68" s="5"/>
      <c r="W68" s="179"/>
      <c r="X68" s="5"/>
      <c r="Y68" s="5"/>
    </row>
    <row r="69" spans="1:25" ht="12" customHeight="1" x14ac:dyDescent="0.25">
      <c r="A69" s="110">
        <v>88</v>
      </c>
      <c r="B69" s="8" t="s">
        <v>182</v>
      </c>
      <c r="C69" s="120" t="s">
        <v>170</v>
      </c>
      <c r="D69" s="9">
        <v>1.4321190533898838</v>
      </c>
      <c r="E69" s="9">
        <v>1.2</v>
      </c>
      <c r="F69" s="9">
        <v>1.0828281953217911</v>
      </c>
      <c r="G69" s="9">
        <v>1.093960457859424</v>
      </c>
      <c r="H69" s="180">
        <v>1.1985548913885049</v>
      </c>
      <c r="I69" s="9">
        <v>0.90421837444133912</v>
      </c>
      <c r="J69" s="9">
        <v>0.76637363915612111</v>
      </c>
      <c r="K69" s="9">
        <v>0.95054602948731282</v>
      </c>
      <c r="L69" s="9">
        <v>0.91438820131557819</v>
      </c>
      <c r="M69" s="180">
        <v>0.87926173407439112</v>
      </c>
      <c r="N69" s="9">
        <v>1.000220800839914</v>
      </c>
      <c r="O69" s="9">
        <v>0.82170580796814952</v>
      </c>
      <c r="P69" s="9">
        <v>0.89540055782370587</v>
      </c>
      <c r="Q69" s="9">
        <v>0.86729154952304488</v>
      </c>
      <c r="R69" s="180">
        <v>0.89247615524963353</v>
      </c>
      <c r="S69" s="9">
        <v>0.94149286267324406</v>
      </c>
      <c r="T69" s="9">
        <v>0.66776353396033139</v>
      </c>
      <c r="U69" s="9">
        <v>0.57540856839908971</v>
      </c>
      <c r="V69" s="9">
        <v>0.86888038154318359</v>
      </c>
      <c r="W69" s="180">
        <v>0.77212108506811117</v>
      </c>
      <c r="X69" s="9">
        <v>0.88754900027112527</v>
      </c>
      <c r="Y69" s="9">
        <v>0.85590142025473182</v>
      </c>
    </row>
    <row r="70" spans="1:25" ht="12" customHeight="1" x14ac:dyDescent="0.25">
      <c r="A70" s="110">
        <v>89</v>
      </c>
      <c r="B70" s="8" t="s">
        <v>181</v>
      </c>
      <c r="C70" s="120" t="s">
        <v>170</v>
      </c>
      <c r="D70" s="9">
        <v>7.3845704047344057E-2</v>
      </c>
      <c r="E70" s="9">
        <v>4.0000000000000008E-2</v>
      </c>
      <c r="F70" s="9">
        <v>4.1055534085393551E-2</v>
      </c>
      <c r="G70" s="9">
        <v>3.5062163593419488E-2</v>
      </c>
      <c r="H70" s="180">
        <v>4.913309947184849E-2</v>
      </c>
      <c r="I70" s="9">
        <v>0</v>
      </c>
      <c r="J70" s="9">
        <v>0</v>
      </c>
      <c r="K70" s="9">
        <v>0</v>
      </c>
      <c r="L70" s="9">
        <v>0</v>
      </c>
      <c r="M70" s="180">
        <v>0</v>
      </c>
      <c r="N70" s="9">
        <v>0</v>
      </c>
      <c r="O70" s="9">
        <v>0</v>
      </c>
      <c r="P70" s="9">
        <v>0</v>
      </c>
      <c r="Q70" s="9">
        <v>0</v>
      </c>
      <c r="R70" s="180">
        <v>0</v>
      </c>
      <c r="S70" s="9">
        <v>0</v>
      </c>
      <c r="T70" s="9">
        <v>0</v>
      </c>
      <c r="U70" s="9">
        <v>0</v>
      </c>
      <c r="V70" s="9">
        <v>0</v>
      </c>
      <c r="W70" s="180">
        <v>0</v>
      </c>
      <c r="X70" s="9">
        <v>2.4851907381511797E-2</v>
      </c>
      <c r="Y70" s="9">
        <v>2.2237924171549066E-2</v>
      </c>
    </row>
    <row r="71" spans="1:25" ht="12" customHeight="1" x14ac:dyDescent="0.25">
      <c r="A71" s="110">
        <v>90</v>
      </c>
      <c r="B71" s="8" t="s">
        <v>180</v>
      </c>
      <c r="C71" s="120" t="s">
        <v>170</v>
      </c>
      <c r="D71" s="9">
        <v>1.2283389255861543</v>
      </c>
      <c r="E71" s="9">
        <v>1.19</v>
      </c>
      <c r="F71" s="9">
        <v>1.1851238729716753</v>
      </c>
      <c r="G71" s="9">
        <v>1.0424678786292105</v>
      </c>
      <c r="H71" s="180">
        <v>1.1543006143737902</v>
      </c>
      <c r="I71" s="9">
        <v>0.914223153963034</v>
      </c>
      <c r="J71" s="9">
        <v>0.82990056733120998</v>
      </c>
      <c r="K71" s="9">
        <v>0.78522982062945978</v>
      </c>
      <c r="L71" s="9">
        <v>0.80436435461431877</v>
      </c>
      <c r="M71" s="180">
        <v>0.82275273553029493</v>
      </c>
      <c r="N71" s="9">
        <v>0.81746092862613273</v>
      </c>
      <c r="O71" s="9">
        <v>0.82684396912180513</v>
      </c>
      <c r="P71" s="9">
        <v>0.96086036567288491</v>
      </c>
      <c r="Q71" s="9">
        <v>1.2038877162140644</v>
      </c>
      <c r="R71" s="180">
        <v>0.96795752133072444</v>
      </c>
      <c r="S71" s="9">
        <v>1.228254295675689</v>
      </c>
      <c r="T71" s="9">
        <v>0.79914770350379494</v>
      </c>
      <c r="U71" s="9">
        <v>0.83819377414789198</v>
      </c>
      <c r="V71" s="9">
        <v>0.85632518312730455</v>
      </c>
      <c r="W71" s="180">
        <v>0.92830742211036821</v>
      </c>
      <c r="X71" s="9">
        <v>0.81027948618595658</v>
      </c>
      <c r="Y71" s="9">
        <v>0.90347274243306397</v>
      </c>
    </row>
    <row r="72" spans="1:25" ht="12" customHeight="1" x14ac:dyDescent="0.25">
      <c r="A72" s="110">
        <v>91</v>
      </c>
      <c r="B72" s="8" t="s">
        <v>179</v>
      </c>
      <c r="C72" s="120" t="s">
        <v>171</v>
      </c>
      <c r="D72" s="214">
        <v>1.6156963169766176</v>
      </c>
      <c r="E72" s="214">
        <v>1.26</v>
      </c>
      <c r="F72" s="214">
        <v>1.3480610429391076</v>
      </c>
      <c r="G72" s="214">
        <v>1.2316834085823707</v>
      </c>
      <c r="H72" s="215">
        <v>1.3890929620662664</v>
      </c>
      <c r="I72" s="214">
        <v>1.0728877867922124</v>
      </c>
      <c r="J72" s="214">
        <v>1.050091214323261</v>
      </c>
      <c r="K72" s="214">
        <v>0.98786459242054647</v>
      </c>
      <c r="L72" s="214">
        <v>0.96065128052835913</v>
      </c>
      <c r="M72" s="215">
        <v>1.0104003809151312</v>
      </c>
      <c r="N72" s="214">
        <v>0.93635128395260814</v>
      </c>
      <c r="O72" s="214">
        <v>0.98791550647808279</v>
      </c>
      <c r="P72" s="214">
        <v>0.98709783261534256</v>
      </c>
      <c r="Q72" s="214">
        <v>1.2581367892978883</v>
      </c>
      <c r="R72" s="215">
        <v>1.054992516386589</v>
      </c>
      <c r="S72" s="214">
        <v>1.2363086595288013</v>
      </c>
      <c r="T72" s="214">
        <v>1.1056659624579015</v>
      </c>
      <c r="U72" s="214">
        <v>1.3281834468337315</v>
      </c>
      <c r="V72" s="214">
        <v>1.2049212257992434</v>
      </c>
      <c r="W72" s="215">
        <v>1.2116684262768993</v>
      </c>
      <c r="X72" s="214">
        <v>1.0234034468942199</v>
      </c>
      <c r="Y72" s="214">
        <v>0.98235515215819913</v>
      </c>
    </row>
    <row r="73" spans="1:25" ht="12" customHeight="1" x14ac:dyDescent="0.25">
      <c r="A73" s="110">
        <v>92</v>
      </c>
      <c r="B73" s="8" t="s">
        <v>178</v>
      </c>
      <c r="C73" s="120" t="s">
        <v>171</v>
      </c>
      <c r="D73" s="214">
        <v>1.0243255417712536E-2</v>
      </c>
      <c r="E73" s="214">
        <v>1.0999999999999999E-2</v>
      </c>
      <c r="F73" s="214">
        <v>1.0475829098207367E-2</v>
      </c>
      <c r="G73" s="214">
        <v>1.1908753973593304E-2</v>
      </c>
      <c r="H73" s="215">
        <v>1.0875541894023092E-2</v>
      </c>
      <c r="I73" s="214">
        <v>1.2335180835850222E-2</v>
      </c>
      <c r="J73" s="214">
        <v>1.1060209365958789E-2</v>
      </c>
      <c r="K73" s="214">
        <v>1.2863488282568508E-2</v>
      </c>
      <c r="L73" s="214">
        <v>1.7084696551358181E-2</v>
      </c>
      <c r="M73" s="215">
        <v>1.3507884137774083E-2</v>
      </c>
      <c r="N73" s="214">
        <v>1.4966078175701612E-2</v>
      </c>
      <c r="O73" s="214">
        <v>1.533897029625864E-2</v>
      </c>
      <c r="P73" s="214">
        <v>1.6437777800967598E-2</v>
      </c>
      <c r="Q73" s="214">
        <v>1.2809938489642089E-2</v>
      </c>
      <c r="R73" s="215">
        <v>1.479702942160809E-2</v>
      </c>
      <c r="S73" s="214">
        <v>1.221035050251864E-2</v>
      </c>
      <c r="T73" s="214">
        <v>9.9003712718736155E-3</v>
      </c>
      <c r="U73" s="214">
        <v>9.19939131357707E-3</v>
      </c>
      <c r="V73" s="214">
        <v>7.4376617059461539E-3</v>
      </c>
      <c r="W73" s="215">
        <v>9.6279765855333248E-3</v>
      </c>
      <c r="X73" s="214">
        <v>7.7743525963337289E-3</v>
      </c>
      <c r="Y73" s="214">
        <v>1.0298496800328742E-2</v>
      </c>
    </row>
    <row r="74" spans="1:25" ht="12" customHeight="1" x14ac:dyDescent="0.25">
      <c r="B74" s="16"/>
      <c r="C74" s="121"/>
      <c r="D74" s="7"/>
      <c r="E74" s="7"/>
      <c r="F74" s="7"/>
      <c r="G74" s="7"/>
      <c r="H74" s="181"/>
      <c r="I74" s="7"/>
      <c r="J74" s="7"/>
      <c r="K74" s="7"/>
      <c r="L74" s="7"/>
      <c r="M74" s="181"/>
      <c r="N74" s="7"/>
      <c r="O74" s="7"/>
      <c r="P74" s="7"/>
      <c r="Q74" s="7"/>
      <c r="R74" s="181"/>
      <c r="S74" s="7"/>
      <c r="T74" s="7"/>
      <c r="U74" s="7"/>
      <c r="V74" s="7"/>
      <c r="W74" s="181"/>
      <c r="X74" s="7"/>
      <c r="Y74" s="7"/>
    </row>
    <row r="75" spans="1:25" ht="12" customHeight="1" x14ac:dyDescent="0.25">
      <c r="A75" s="110">
        <v>100</v>
      </c>
      <c r="B75" s="8" t="s">
        <v>177</v>
      </c>
      <c r="C75" s="120" t="s">
        <v>169</v>
      </c>
      <c r="D75" s="10">
        <v>3.5943800989999999</v>
      </c>
      <c r="E75" s="10">
        <v>0.50586154500000002</v>
      </c>
      <c r="F75" s="10">
        <v>2.8465258799999993</v>
      </c>
      <c r="G75" s="10">
        <v>2.6676199999999994</v>
      </c>
      <c r="H75" s="182">
        <v>9.6143875239999996</v>
      </c>
      <c r="I75" s="10">
        <v>1.2152799999999999</v>
      </c>
      <c r="J75" s="10">
        <v>2.0918299999999999</v>
      </c>
      <c r="K75" s="10">
        <v>2.4609799999999997</v>
      </c>
      <c r="L75" s="10">
        <v>2.7543549560000002</v>
      </c>
      <c r="M75" s="182">
        <v>8.5224449560000011</v>
      </c>
      <c r="N75" s="10">
        <v>2.3906001257999998</v>
      </c>
      <c r="O75" s="10">
        <v>2.1369400000000001</v>
      </c>
      <c r="P75" s="10">
        <v>2.4042522499999999</v>
      </c>
      <c r="Q75" s="10">
        <v>2.6204999999999998</v>
      </c>
      <c r="R75" s="182">
        <v>9.5522923758000005</v>
      </c>
      <c r="S75" s="10">
        <v>2.5287070000000003</v>
      </c>
      <c r="T75" s="10">
        <v>1.8612339999999998</v>
      </c>
      <c r="U75" s="10">
        <v>1.1567499999999999</v>
      </c>
      <c r="V75" s="10">
        <v>2.6459589999999999</v>
      </c>
      <c r="W75" s="182">
        <v>8.1926500000000004</v>
      </c>
      <c r="X75" s="10">
        <v>2.367769</v>
      </c>
      <c r="Y75" s="10">
        <v>2.4053959999999992</v>
      </c>
    </row>
    <row r="76" spans="1:25" ht="12" customHeight="1" x14ac:dyDescent="0.25">
      <c r="A76" s="110">
        <v>101</v>
      </c>
      <c r="B76" s="8" t="s">
        <v>176</v>
      </c>
      <c r="C76" s="120" t="s">
        <v>169</v>
      </c>
      <c r="D76" s="10">
        <v>0</v>
      </c>
      <c r="E76" s="10">
        <v>0</v>
      </c>
      <c r="F76" s="10">
        <v>0</v>
      </c>
      <c r="G76" s="10">
        <v>0</v>
      </c>
      <c r="H76" s="182">
        <v>0</v>
      </c>
      <c r="I76" s="10">
        <v>0</v>
      </c>
      <c r="J76" s="10">
        <v>0</v>
      </c>
      <c r="K76" s="10">
        <v>0</v>
      </c>
      <c r="L76" s="10">
        <v>0</v>
      </c>
      <c r="M76" s="182">
        <v>0</v>
      </c>
      <c r="N76" s="10">
        <v>0</v>
      </c>
      <c r="O76" s="10">
        <v>0</v>
      </c>
      <c r="P76" s="10">
        <v>0</v>
      </c>
      <c r="Q76" s="10">
        <v>0</v>
      </c>
      <c r="R76" s="182">
        <v>0</v>
      </c>
      <c r="S76" s="10">
        <v>0</v>
      </c>
      <c r="T76" s="10">
        <v>0</v>
      </c>
      <c r="U76" s="10">
        <v>0</v>
      </c>
      <c r="V76" s="10">
        <v>0</v>
      </c>
      <c r="W76" s="182">
        <v>0</v>
      </c>
      <c r="X76" s="10">
        <v>0</v>
      </c>
      <c r="Y76" s="10">
        <v>0</v>
      </c>
    </row>
    <row r="77" spans="1:25" ht="12" customHeight="1" x14ac:dyDescent="0.25">
      <c r="A77" s="110">
        <v>102</v>
      </c>
      <c r="B77" s="8" t="s">
        <v>175</v>
      </c>
      <c r="C77" s="120" t="s">
        <v>169</v>
      </c>
      <c r="D77" s="10">
        <v>3.2530014930000006</v>
      </c>
      <c r="E77" s="10">
        <v>0.52873584500000004</v>
      </c>
      <c r="F77" s="10">
        <v>3.581654890999999</v>
      </c>
      <c r="G77" s="10">
        <v>2.8466300000000007</v>
      </c>
      <c r="H77" s="182">
        <v>10.210022228999998</v>
      </c>
      <c r="I77" s="10">
        <v>1.3865799999999999</v>
      </c>
      <c r="J77" s="10">
        <v>2.55545</v>
      </c>
      <c r="K77" s="10">
        <v>2.2007700000000003</v>
      </c>
      <c r="L77" s="10">
        <v>2.5655268729999996</v>
      </c>
      <c r="M77" s="182">
        <v>8.7083268730000007</v>
      </c>
      <c r="N77" s="10">
        <v>2.0527651636999997</v>
      </c>
      <c r="O77" s="10">
        <v>2.2964899999999999</v>
      </c>
      <c r="P77" s="10">
        <v>2.7924085439999993</v>
      </c>
      <c r="Q77" s="10">
        <v>4.06264</v>
      </c>
      <c r="R77" s="182">
        <v>11.204303707699999</v>
      </c>
      <c r="S77" s="10">
        <v>3.589696</v>
      </c>
      <c r="T77" s="10">
        <v>2.5532900000000001</v>
      </c>
      <c r="U77" s="10">
        <v>2.0881780000000001</v>
      </c>
      <c r="V77" s="10">
        <v>2.8846079999999996</v>
      </c>
      <c r="W77" s="182">
        <v>11.115772</v>
      </c>
      <c r="X77" s="10">
        <v>2.3388550000000006</v>
      </c>
      <c r="Y77" s="10">
        <v>2.9351620000000014</v>
      </c>
    </row>
    <row r="78" spans="1:25" ht="12" customHeight="1" x14ac:dyDescent="0.25">
      <c r="A78" s="110">
        <v>103</v>
      </c>
      <c r="B78" s="8" t="s">
        <v>174</v>
      </c>
      <c r="C78" s="120" t="s">
        <v>185</v>
      </c>
      <c r="D78" s="10">
        <v>0.40585197760000002</v>
      </c>
      <c r="E78" s="10">
        <v>5.4219567499999996E-2</v>
      </c>
      <c r="F78" s="10">
        <v>0.39957786399999995</v>
      </c>
      <c r="G78" s="10">
        <v>0.32510045000000004</v>
      </c>
      <c r="H78" s="182">
        <v>1.1847498591000001</v>
      </c>
      <c r="I78" s="10">
        <v>0.15733305</v>
      </c>
      <c r="J78" s="10">
        <v>0.30906185999999997</v>
      </c>
      <c r="K78" s="10">
        <v>0.27011791000000002</v>
      </c>
      <c r="L78" s="10">
        <v>0.29027057877000001</v>
      </c>
      <c r="M78" s="182">
        <v>1.0267833987700001</v>
      </c>
      <c r="N78" s="10">
        <v>0.22506799522000004</v>
      </c>
      <c r="O78" s="10">
        <v>0.25967073000000002</v>
      </c>
      <c r="P78" s="10">
        <v>0.26476122452</v>
      </c>
      <c r="Q78" s="10">
        <v>0.40550178999999997</v>
      </c>
      <c r="R78" s="182">
        <v>1.1550017397399999</v>
      </c>
      <c r="S78" s="10">
        <v>0.35687043400000001</v>
      </c>
      <c r="T78" s="10">
        <v>0.347368081</v>
      </c>
      <c r="U78" s="10">
        <v>0.32058261000000005</v>
      </c>
      <c r="V78" s="10">
        <v>0.37486032000000008</v>
      </c>
      <c r="W78" s="182">
        <v>1.3996814450000001</v>
      </c>
      <c r="X78" s="10">
        <v>0.2699489420000003</v>
      </c>
      <c r="Y78" s="10">
        <v>0.28877092300000023</v>
      </c>
    </row>
    <row r="79" spans="1:25" ht="12" customHeight="1" x14ac:dyDescent="0.25">
      <c r="A79" s="57">
        <v>104</v>
      </c>
      <c r="B79" s="8" t="s">
        <v>173</v>
      </c>
      <c r="C79" s="120" t="s">
        <v>172</v>
      </c>
      <c r="D79" s="10">
        <v>1.6205599900000001</v>
      </c>
      <c r="E79" s="10">
        <v>0.29930313999999997</v>
      </c>
      <c r="F79" s="10">
        <v>2.1817039263262097</v>
      </c>
      <c r="G79" s="10">
        <v>2.15800198367379</v>
      </c>
      <c r="H79" s="182">
        <v>6.2595690399999997</v>
      </c>
      <c r="I79" s="10">
        <v>1.37199</v>
      </c>
      <c r="J79" s="10">
        <v>2.8004899999999999</v>
      </c>
      <c r="K79" s="10">
        <v>3.0633199999999996</v>
      </c>
      <c r="L79" s="10">
        <v>4.71124995</v>
      </c>
      <c r="M79" s="182">
        <v>11.947049949999998</v>
      </c>
      <c r="N79" s="10">
        <v>3.0857313025244819</v>
      </c>
      <c r="O79" s="10">
        <v>3.5976765857685384</v>
      </c>
      <c r="P79" s="10">
        <v>3.7789306091021828</v>
      </c>
      <c r="Q79" s="10">
        <v>3.130850000000001</v>
      </c>
      <c r="R79" s="182">
        <v>13.593188497395204</v>
      </c>
      <c r="S79" s="10">
        <v>2.5706669999999985</v>
      </c>
      <c r="T79" s="10">
        <v>2.1737973595559121</v>
      </c>
      <c r="U79" s="10">
        <v>1.4117144225340703</v>
      </c>
      <c r="V79" s="10">
        <v>1.4030209999999999</v>
      </c>
      <c r="W79" s="182">
        <v>7.5591997820899808</v>
      </c>
      <c r="X79" s="10">
        <v>1.3561551395244664</v>
      </c>
      <c r="Y79" s="10">
        <v>2.1498642211831402</v>
      </c>
    </row>
    <row r="80" spans="1:25" ht="12" customHeight="1" x14ac:dyDescent="0.25">
      <c r="B80" s="8"/>
      <c r="C80" s="120"/>
      <c r="D80" s="7"/>
      <c r="E80" s="7"/>
      <c r="F80" s="7"/>
      <c r="G80" s="7"/>
      <c r="H80" s="181"/>
      <c r="I80" s="7"/>
      <c r="J80" s="7"/>
      <c r="K80" s="7"/>
      <c r="L80" s="7"/>
      <c r="M80" s="181"/>
      <c r="N80" s="7"/>
      <c r="O80" s="7"/>
      <c r="P80" s="7"/>
      <c r="Q80" s="7"/>
      <c r="R80" s="181"/>
      <c r="S80" s="7"/>
      <c r="T80" s="7"/>
      <c r="U80" s="7"/>
      <c r="V80" s="7"/>
      <c r="W80" s="181"/>
      <c r="X80" s="7"/>
      <c r="Y80" s="7"/>
    </row>
    <row r="81" spans="1:25" ht="12" customHeight="1" x14ac:dyDescent="0.25">
      <c r="A81" s="57">
        <v>53</v>
      </c>
      <c r="B81" s="8" t="s">
        <v>199</v>
      </c>
      <c r="C81" s="120" t="s">
        <v>186</v>
      </c>
      <c r="D81" s="232" t="s">
        <v>202</v>
      </c>
      <c r="E81" s="232" t="s">
        <v>202</v>
      </c>
      <c r="F81" s="232" t="s">
        <v>202</v>
      </c>
      <c r="G81" s="232" t="s">
        <v>202</v>
      </c>
      <c r="H81" s="233" t="s">
        <v>202</v>
      </c>
      <c r="I81" s="126">
        <v>32.408906877465675</v>
      </c>
      <c r="J81" s="126">
        <v>29.069734233572671</v>
      </c>
      <c r="K81" s="126">
        <v>33.684976551775037</v>
      </c>
      <c r="L81" s="126">
        <v>32.458200287554163</v>
      </c>
      <c r="M81" s="183">
        <v>31.787002519826636</v>
      </c>
      <c r="N81" s="126">
        <v>38.017092553927526</v>
      </c>
      <c r="O81" s="126">
        <v>35.497233065904297</v>
      </c>
      <c r="P81" s="126">
        <v>37.719452345484214</v>
      </c>
      <c r="Q81" s="126">
        <v>35.725712412977074</v>
      </c>
      <c r="R81" s="183">
        <v>36.671356455588104</v>
      </c>
      <c r="S81" s="126">
        <v>36.595408178719573</v>
      </c>
      <c r="T81" s="126">
        <v>31.716305785988791</v>
      </c>
      <c r="U81" s="126">
        <v>30.718199663556447</v>
      </c>
      <c r="V81" s="126">
        <v>32.432790311050319</v>
      </c>
      <c r="W81" s="183">
        <v>32.9045460549575</v>
      </c>
      <c r="X81" s="126">
        <v>33.741780769964159</v>
      </c>
      <c r="Y81" s="126">
        <v>32.47993985738507</v>
      </c>
    </row>
    <row r="82" spans="1:25" ht="12" customHeight="1" x14ac:dyDescent="0.25">
      <c r="A82" s="57">
        <v>45</v>
      </c>
      <c r="B82" s="8" t="s">
        <v>200</v>
      </c>
      <c r="C82" s="120" t="s">
        <v>187</v>
      </c>
      <c r="D82" s="127">
        <v>0.79730997335090514</v>
      </c>
      <c r="E82" s="127">
        <v>-1.1349103547243822</v>
      </c>
      <c r="F82" s="127">
        <v>-0.34485473126468036</v>
      </c>
      <c r="G82" s="127">
        <v>-0.44663711512199999</v>
      </c>
      <c r="H82" s="176">
        <v>8.052794757757541E-3</v>
      </c>
      <c r="I82" s="127">
        <v>-1.3955922182360503</v>
      </c>
      <c r="J82" s="127">
        <v>-0.66632145691669875</v>
      </c>
      <c r="K82" s="127">
        <v>-0.25020622020702704</v>
      </c>
      <c r="L82" s="127">
        <v>0.39109775674213937</v>
      </c>
      <c r="M82" s="176">
        <v>-0.25298292071179956</v>
      </c>
      <c r="N82" s="127">
        <v>-0.29711541310302941</v>
      </c>
      <c r="O82" s="127">
        <v>-1.2827693558568907</v>
      </c>
      <c r="P82" s="127">
        <v>0.53520648813887617</v>
      </c>
      <c r="Q82" s="127">
        <v>-1.5403388370813482</v>
      </c>
      <c r="R82" s="176">
        <v>-0.71039705399069597</v>
      </c>
      <c r="S82" s="127">
        <v>-0.12100464239608141</v>
      </c>
      <c r="T82" s="127">
        <v>-1.0531856442140519</v>
      </c>
      <c r="U82" s="127">
        <v>-1.2205201746005216</v>
      </c>
      <c r="V82" s="127">
        <v>0.16977609338366331</v>
      </c>
      <c r="W82" s="176">
        <v>-0.43531618375529563</v>
      </c>
      <c r="X82" s="127">
        <v>4.7112695752365007E-2</v>
      </c>
      <c r="Y82" s="127">
        <v>-1.0462019845361237</v>
      </c>
    </row>
    <row r="85" spans="1:25" ht="20.100000000000001" customHeight="1" x14ac:dyDescent="0.25">
      <c r="B85" s="99" t="s">
        <v>26</v>
      </c>
      <c r="C85" s="139"/>
      <c r="D85" s="140" t="str">
        <f t="shared" ref="D85:Y85" si="3">D$5</f>
        <v>1Q20</v>
      </c>
      <c r="E85" s="140" t="str">
        <f t="shared" si="3"/>
        <v>2Q20</v>
      </c>
      <c r="F85" s="140" t="str">
        <f t="shared" si="3"/>
        <v>3Q20</v>
      </c>
      <c r="G85" s="140" t="str">
        <f t="shared" si="3"/>
        <v>4Q20</v>
      </c>
      <c r="H85" s="140">
        <f>H$5</f>
        <v>2020</v>
      </c>
      <c r="I85" s="140" t="str">
        <f t="shared" si="3"/>
        <v>1Q21</v>
      </c>
      <c r="J85" s="140" t="str">
        <f t="shared" si="3"/>
        <v>2Q21</v>
      </c>
      <c r="K85" s="140" t="str">
        <f t="shared" si="3"/>
        <v>3Q21</v>
      </c>
      <c r="L85" s="140" t="str">
        <f t="shared" si="3"/>
        <v>4Q21</v>
      </c>
      <c r="M85" s="140">
        <f>M$5</f>
        <v>2021</v>
      </c>
      <c r="N85" s="140" t="str">
        <f t="shared" si="3"/>
        <v>1Q22</v>
      </c>
      <c r="O85" s="140" t="str">
        <f t="shared" si="3"/>
        <v>2Q22</v>
      </c>
      <c r="P85" s="140" t="str">
        <f t="shared" si="3"/>
        <v>3Q22</v>
      </c>
      <c r="Q85" s="140" t="str">
        <f t="shared" si="3"/>
        <v>4Q22</v>
      </c>
      <c r="R85" s="140">
        <f t="shared" si="3"/>
        <v>2022</v>
      </c>
      <c r="S85" s="140" t="str">
        <f t="shared" si="3"/>
        <v>1Q23</v>
      </c>
      <c r="T85" s="140" t="str">
        <f t="shared" si="3"/>
        <v>2Q23</v>
      </c>
      <c r="U85" s="140" t="str">
        <f t="shared" si="3"/>
        <v>3Q23</v>
      </c>
      <c r="V85" s="140" t="str">
        <f t="shared" si="3"/>
        <v>4Q23</v>
      </c>
      <c r="W85" s="140">
        <f t="shared" si="3"/>
        <v>2023</v>
      </c>
      <c r="X85" s="140" t="str">
        <f t="shared" si="3"/>
        <v>1Q24</v>
      </c>
      <c r="Y85" s="140" t="str">
        <f t="shared" si="3"/>
        <v>2Q24</v>
      </c>
    </row>
    <row r="86" spans="1:25" ht="12" customHeight="1" x14ac:dyDescent="0.25">
      <c r="A86" s="110">
        <v>110</v>
      </c>
      <c r="B86" s="2" t="s">
        <v>184</v>
      </c>
      <c r="C86" s="13" t="s">
        <v>169</v>
      </c>
      <c r="D86" s="3" t="s">
        <v>202</v>
      </c>
      <c r="E86" s="3" t="s">
        <v>202</v>
      </c>
      <c r="F86" s="3" t="s">
        <v>202</v>
      </c>
      <c r="G86" s="3" t="s">
        <v>202</v>
      </c>
      <c r="H86" s="177" t="s">
        <v>202</v>
      </c>
      <c r="I86" s="3">
        <v>378.37400000000002</v>
      </c>
      <c r="J86" s="3">
        <v>389.786</v>
      </c>
      <c r="K86" s="3">
        <v>395.86683900000003</v>
      </c>
      <c r="L86" s="3">
        <v>377.577</v>
      </c>
      <c r="M86" s="177">
        <v>1541.6038390000001</v>
      </c>
      <c r="N86" s="3">
        <v>263.81063799999998</v>
      </c>
      <c r="O86" s="3">
        <v>380.99415299999998</v>
      </c>
      <c r="P86" s="3">
        <v>376.37445199999996</v>
      </c>
      <c r="Q86" s="3">
        <v>371.810316</v>
      </c>
      <c r="R86" s="177">
        <v>1392.9895589999999</v>
      </c>
      <c r="S86" s="3">
        <v>385.23193610000004</v>
      </c>
      <c r="T86" s="3">
        <v>365.64075199999996</v>
      </c>
      <c r="U86" s="3">
        <v>383.70039500000001</v>
      </c>
      <c r="V86" s="3">
        <v>381.64182199999999</v>
      </c>
      <c r="W86" s="177">
        <v>1516.2149050999999</v>
      </c>
      <c r="X86" s="3">
        <v>374.38560799999999</v>
      </c>
      <c r="Y86" s="3">
        <v>380.75982699999997</v>
      </c>
    </row>
    <row r="87" spans="1:25" ht="12" customHeight="1" x14ac:dyDescent="0.25">
      <c r="A87" s="110">
        <v>111</v>
      </c>
      <c r="B87" s="2" t="s">
        <v>183</v>
      </c>
      <c r="C87" s="13" t="s">
        <v>169</v>
      </c>
      <c r="D87" s="3">
        <v>395.99526367191504</v>
      </c>
      <c r="E87" s="3">
        <v>401.65300000000002</v>
      </c>
      <c r="F87" s="3">
        <v>407.31799999999998</v>
      </c>
      <c r="G87" s="3">
        <v>417.96119699999997</v>
      </c>
      <c r="H87" s="178">
        <v>1622.927460671915</v>
      </c>
      <c r="I87" s="3">
        <v>407.86045900000005</v>
      </c>
      <c r="J87" s="3">
        <v>406.08702699999998</v>
      </c>
      <c r="K87" s="3">
        <v>414.08914700000003</v>
      </c>
      <c r="L87" s="3">
        <v>402.65361300000001</v>
      </c>
      <c r="M87" s="178">
        <v>1630.6902459999999</v>
      </c>
      <c r="N87" s="3">
        <v>305.41328000000004</v>
      </c>
      <c r="O87" s="3">
        <v>408.00546500000002</v>
      </c>
      <c r="P87" s="3">
        <v>416.275419</v>
      </c>
      <c r="Q87" s="3">
        <v>394.94257599999997</v>
      </c>
      <c r="R87" s="178">
        <v>1524.6367400000001</v>
      </c>
      <c r="S87" s="3">
        <v>394.15011099999998</v>
      </c>
      <c r="T87" s="3">
        <v>404.52349600000002</v>
      </c>
      <c r="U87" s="3">
        <v>427.19968299999994</v>
      </c>
      <c r="V87" s="3">
        <v>407.48401100000001</v>
      </c>
      <c r="W87" s="178">
        <v>1633.3573009999998</v>
      </c>
      <c r="X87" s="3">
        <v>426.67783400000002</v>
      </c>
      <c r="Y87" s="3">
        <v>443.83321599999999</v>
      </c>
    </row>
    <row r="88" spans="1:25" ht="12" customHeight="1" x14ac:dyDescent="0.25">
      <c r="B88" s="6"/>
      <c r="C88" s="7"/>
      <c r="D88" s="5"/>
      <c r="E88" s="5"/>
      <c r="F88" s="5"/>
      <c r="G88" s="5"/>
      <c r="H88" s="179"/>
      <c r="I88" s="5"/>
      <c r="J88" s="5"/>
      <c r="K88" s="5"/>
      <c r="L88" s="5"/>
      <c r="M88" s="179"/>
      <c r="N88" s="5"/>
      <c r="O88" s="5"/>
      <c r="P88" s="5"/>
      <c r="Q88" s="5"/>
      <c r="R88" s="179"/>
      <c r="S88" s="5"/>
      <c r="T88" s="5"/>
      <c r="U88" s="5"/>
      <c r="V88" s="5"/>
      <c r="W88" s="179"/>
      <c r="X88" s="5"/>
      <c r="Y88" s="5"/>
    </row>
    <row r="89" spans="1:25" ht="12" customHeight="1" x14ac:dyDescent="0.25">
      <c r="A89" s="110">
        <v>115</v>
      </c>
      <c r="B89" s="8" t="s">
        <v>182</v>
      </c>
      <c r="C89" s="120" t="s">
        <v>170</v>
      </c>
      <c r="D89" s="9">
        <v>10.669515753660942</v>
      </c>
      <c r="E89" s="9">
        <v>10.524022803482952</v>
      </c>
      <c r="F89" s="9">
        <v>10.312260767560655</v>
      </c>
      <c r="G89" s="9">
        <v>10.215434069762427</v>
      </c>
      <c r="H89" s="180">
        <v>10.426903190853473</v>
      </c>
      <c r="I89" s="9">
        <v>9.7636163700014258</v>
      </c>
      <c r="J89" s="9">
        <v>9.6458876168106489</v>
      </c>
      <c r="K89" s="9">
        <v>10.181413126808193</v>
      </c>
      <c r="L89" s="9">
        <v>10.311293799147506</v>
      </c>
      <c r="M89" s="180">
        <v>9.9756255358881294</v>
      </c>
      <c r="N89" s="9">
        <v>9.5720911824703041</v>
      </c>
      <c r="O89" s="9">
        <v>10.286915957374942</v>
      </c>
      <c r="P89" s="9">
        <v>10.064693429651099</v>
      </c>
      <c r="Q89" s="9">
        <v>9.8658892649172145</v>
      </c>
      <c r="R89" s="180">
        <v>9.9739862548856877</v>
      </c>
      <c r="S89" s="9">
        <v>10.443479463650906</v>
      </c>
      <c r="T89" s="9">
        <v>10.252631283184137</v>
      </c>
      <c r="U89" s="9">
        <v>10.220025540325244</v>
      </c>
      <c r="V89" s="9">
        <v>9.8639331318363759</v>
      </c>
      <c r="W89" s="180">
        <v>10.193186473883566</v>
      </c>
      <c r="X89" s="9">
        <v>9.545544915953883</v>
      </c>
      <c r="Y89" s="9">
        <v>9.1790597470636843</v>
      </c>
    </row>
    <row r="90" spans="1:25" ht="12" customHeight="1" x14ac:dyDescent="0.25">
      <c r="A90" s="110">
        <v>117</v>
      </c>
      <c r="B90" s="8" t="s">
        <v>180</v>
      </c>
      <c r="C90" s="120" t="s">
        <v>170</v>
      </c>
      <c r="D90" s="9">
        <v>0.36963824451913307</v>
      </c>
      <c r="E90" s="9">
        <v>0.40015622784824867</v>
      </c>
      <c r="F90" s="9">
        <v>0.33999399104242378</v>
      </c>
      <c r="G90" s="9">
        <v>0.34961216079212648</v>
      </c>
      <c r="H90" s="180">
        <v>0.36459358010639997</v>
      </c>
      <c r="I90" s="9">
        <v>0.33299802630383779</v>
      </c>
      <c r="J90" s="9">
        <v>0.35442182878314898</v>
      </c>
      <c r="K90" s="9">
        <v>0.34279203459057572</v>
      </c>
      <c r="L90" s="9">
        <v>0.35710100050796767</v>
      </c>
      <c r="M90" s="180">
        <v>0.34677174604948446</v>
      </c>
      <c r="N90" s="9">
        <v>0.35173876095312556</v>
      </c>
      <c r="O90" s="9">
        <v>0.31908124780516356</v>
      </c>
      <c r="P90" s="9">
        <v>0.31137056537732771</v>
      </c>
      <c r="Q90" s="9">
        <v>0.35702017744452297</v>
      </c>
      <c r="R90" s="180">
        <v>0.33334560906618776</v>
      </c>
      <c r="S90" s="9">
        <v>0.34445250099478725</v>
      </c>
      <c r="T90" s="9">
        <v>0.3468565290080603</v>
      </c>
      <c r="U90" s="9">
        <v>0.34725568552751251</v>
      </c>
      <c r="V90" s="9">
        <v>0.28643626782707071</v>
      </c>
      <c r="W90" s="180">
        <v>0.33130737835630186</v>
      </c>
      <c r="X90" s="9">
        <v>0.26449141784086599</v>
      </c>
      <c r="Y90" s="9">
        <v>0.27572570860511053</v>
      </c>
    </row>
    <row r="91" spans="1:25" ht="12" customHeight="1" x14ac:dyDescent="0.25">
      <c r="A91" s="110">
        <v>118</v>
      </c>
      <c r="B91" s="8" t="s">
        <v>179</v>
      </c>
      <c r="C91" s="120" t="s">
        <v>171</v>
      </c>
      <c r="D91" s="214">
        <v>0.45569797691495617</v>
      </c>
      <c r="E91" s="214">
        <v>0.71950600345852556</v>
      </c>
      <c r="F91" s="214">
        <v>0.68174388622697824</v>
      </c>
      <c r="G91" s="214">
        <v>0.647303283919895</v>
      </c>
      <c r="H91" s="215">
        <v>0.62706450017697024</v>
      </c>
      <c r="I91" s="214">
        <v>0.69962895209851261</v>
      </c>
      <c r="J91" s="214">
        <v>0.62544979548984869</v>
      </c>
      <c r="K91" s="214">
        <v>0.70519512128520867</v>
      </c>
      <c r="L91" s="214">
        <v>0.66257621908196063</v>
      </c>
      <c r="M91" s="215">
        <v>0.6734205904262236</v>
      </c>
      <c r="N91" s="214">
        <v>0.60896215193742798</v>
      </c>
      <c r="O91" s="214">
        <v>0.65225398976236948</v>
      </c>
      <c r="P91" s="214">
        <v>0.61546494129806106</v>
      </c>
      <c r="Q91" s="214">
        <v>0.62735211515738498</v>
      </c>
      <c r="R91" s="215">
        <v>0.62708662481014066</v>
      </c>
      <c r="S91" s="214">
        <v>0.6887777843248083</v>
      </c>
      <c r="T91" s="214">
        <v>0.65729701796449769</v>
      </c>
      <c r="U91" s="214">
        <v>0.6969677052111154</v>
      </c>
      <c r="V91" s="214">
        <v>0.65513202978556173</v>
      </c>
      <c r="W91" s="215">
        <v>0.67472936695946417</v>
      </c>
      <c r="X91" s="214">
        <v>0.58318566242384828</v>
      </c>
      <c r="Y91" s="214">
        <v>0.61745178147975055</v>
      </c>
    </row>
    <row r="92" spans="1:25" ht="12" customHeight="1" x14ac:dyDescent="0.25">
      <c r="B92" s="16"/>
      <c r="C92" s="121"/>
      <c r="D92" s="9"/>
      <c r="E92" s="9"/>
      <c r="F92" s="9"/>
      <c r="G92" s="9"/>
      <c r="H92" s="180"/>
      <c r="I92" s="9"/>
      <c r="J92" s="9"/>
      <c r="K92" s="9"/>
      <c r="L92" s="9"/>
      <c r="M92" s="180"/>
      <c r="N92" s="9"/>
      <c r="O92" s="9"/>
      <c r="P92" s="9"/>
      <c r="Q92" s="9"/>
      <c r="R92" s="180"/>
      <c r="S92" s="9"/>
      <c r="T92" s="9"/>
      <c r="U92" s="9"/>
      <c r="V92" s="9"/>
      <c r="W92" s="180"/>
      <c r="X92" s="9"/>
      <c r="Y92" s="9"/>
    </row>
    <row r="93" spans="1:25" ht="12" customHeight="1" x14ac:dyDescent="0.25">
      <c r="A93" s="110">
        <v>127</v>
      </c>
      <c r="B93" s="8" t="s">
        <v>177</v>
      </c>
      <c r="C93" s="120" t="s">
        <v>169</v>
      </c>
      <c r="D93" s="10">
        <v>36.750379180705714</v>
      </c>
      <c r="E93" s="10">
        <v>36.76366807106492</v>
      </c>
      <c r="F93" s="10">
        <v>36.856533617578812</v>
      </c>
      <c r="G93" s="10">
        <v>37.619430454418506</v>
      </c>
      <c r="H93" s="182">
        <v>147.99001132376796</v>
      </c>
      <c r="I93" s="10">
        <v>34.754894814356199</v>
      </c>
      <c r="J93" s="10">
        <v>33.685182247751086</v>
      </c>
      <c r="K93" s="10">
        <v>36.45087518885726</v>
      </c>
      <c r="L93" s="10">
        <v>35.609039658610989</v>
      </c>
      <c r="M93" s="182">
        <v>140.49999190957553</v>
      </c>
      <c r="N93" s="10">
        <v>24.896430063687944</v>
      </c>
      <c r="O93" s="10">
        <v>36.542038940365074</v>
      </c>
      <c r="P93" s="10">
        <v>36.419744936348422</v>
      </c>
      <c r="Q93" s="10">
        <v>33.668812592332124</v>
      </c>
      <c r="R93" s="182">
        <v>131.52702653273357</v>
      </c>
      <c r="S93" s="10">
        <v>35.837147989409743</v>
      </c>
      <c r="T93" s="10">
        <v>36.556026082576167</v>
      </c>
      <c r="U93" s="10">
        <v>38.359883159457922</v>
      </c>
      <c r="V93" s="10">
        <v>34.908584898260102</v>
      </c>
      <c r="W93" s="182">
        <v>145.66164212970395</v>
      </c>
      <c r="X93" s="10">
        <v>34.920380618733006</v>
      </c>
      <c r="Y93" s="10">
        <v>34.482541059862783</v>
      </c>
    </row>
    <row r="94" spans="1:25" ht="12" customHeight="1" x14ac:dyDescent="0.25">
      <c r="A94" s="110">
        <v>129</v>
      </c>
      <c r="B94" s="8" t="s">
        <v>175</v>
      </c>
      <c r="C94" s="120" t="s">
        <v>169</v>
      </c>
      <c r="D94" s="10">
        <v>0.16330977000000002</v>
      </c>
      <c r="E94" s="10">
        <v>0.33880752227438937</v>
      </c>
      <c r="F94" s="10">
        <v>0.37115745855999988</v>
      </c>
      <c r="G94" s="10">
        <v>0.45933028022296035</v>
      </c>
      <c r="H94" s="182">
        <v>1.3326050310573496</v>
      </c>
      <c r="I94" s="10">
        <v>0.38011278234943491</v>
      </c>
      <c r="J94" s="10">
        <v>0.46264130047680557</v>
      </c>
      <c r="K94" s="10">
        <v>0.41294151416877312</v>
      </c>
      <c r="L94" s="10">
        <v>0.36075404777777231</v>
      </c>
      <c r="M94" s="182">
        <v>1.6164496447727856</v>
      </c>
      <c r="N94" s="10">
        <v>0.17327667306875749</v>
      </c>
      <c r="O94" s="10">
        <v>0.28423370310264101</v>
      </c>
      <c r="P94" s="10">
        <v>0.31540221359573067</v>
      </c>
      <c r="Q94" s="10">
        <v>0.3872647515707216</v>
      </c>
      <c r="R94" s="182">
        <v>1.1601773413378507</v>
      </c>
      <c r="S94" s="10">
        <v>0.35050196500707431</v>
      </c>
      <c r="T94" s="10">
        <v>0.42682425210850622</v>
      </c>
      <c r="U94" s="10">
        <v>0.41266609369307028</v>
      </c>
      <c r="V94" s="10">
        <v>0.25899003921829233</v>
      </c>
      <c r="W94" s="182">
        <v>1.4489823500269434</v>
      </c>
      <c r="X94" s="10">
        <v>0.14904450184762555</v>
      </c>
      <c r="Y94" s="10">
        <v>0.25682979558567887</v>
      </c>
    </row>
    <row r="95" spans="1:25" ht="12" customHeight="1" x14ac:dyDescent="0.25">
      <c r="A95" s="110">
        <v>130</v>
      </c>
      <c r="B95" s="8" t="s">
        <v>174</v>
      </c>
      <c r="C95" s="120" t="s">
        <v>185</v>
      </c>
      <c r="D95" s="10">
        <v>4.9898059638342714E-2</v>
      </c>
      <c r="E95" s="10">
        <v>9.8729235704609133E-2</v>
      </c>
      <c r="F95" s="10">
        <v>0.11662846373552713</v>
      </c>
      <c r="G95" s="10">
        <v>0.11825352347050862</v>
      </c>
      <c r="H95" s="182">
        <v>0.38350928254898753</v>
      </c>
      <c r="I95" s="10">
        <v>0.113906364498796</v>
      </c>
      <c r="J95" s="10">
        <v>0.12474558191327018</v>
      </c>
      <c r="K95" s="10">
        <v>0.13000367717768893</v>
      </c>
      <c r="L95" s="10">
        <v>0.1318937223286315</v>
      </c>
      <c r="M95" s="182">
        <v>0.50054934591838662</v>
      </c>
      <c r="N95" s="10">
        <v>7.906179120573259E-2</v>
      </c>
      <c r="O95" s="10">
        <v>0.12387959229137947</v>
      </c>
      <c r="P95" s="10">
        <v>0.13127357029080675</v>
      </c>
      <c r="Q95" s="10">
        <v>0.13936302056540453</v>
      </c>
      <c r="R95" s="182">
        <v>0.47357797435332327</v>
      </c>
      <c r="S95" s="10">
        <v>0.13135176890106881</v>
      </c>
      <c r="T95" s="10">
        <v>0.15484401905663528</v>
      </c>
      <c r="U95" s="10">
        <v>0.15829420055278146</v>
      </c>
      <c r="V95" s="10">
        <v>0.13114614147864398</v>
      </c>
      <c r="W95" s="182">
        <v>0.57563612998912961</v>
      </c>
      <c r="X95" s="10">
        <v>0.10837145302136095</v>
      </c>
      <c r="Y95" s="10">
        <v>0.13499051245299995</v>
      </c>
    </row>
    <row r="96" spans="1:25" ht="12" customHeight="1" x14ac:dyDescent="0.25">
      <c r="B96" s="8"/>
      <c r="C96" s="120"/>
      <c r="D96" s="7"/>
      <c r="E96" s="7"/>
      <c r="F96" s="7"/>
      <c r="G96" s="7"/>
      <c r="H96" s="181"/>
      <c r="I96" s="7"/>
      <c r="J96" s="7"/>
      <c r="K96" s="7"/>
      <c r="L96" s="7"/>
      <c r="M96" s="181"/>
      <c r="N96" s="7"/>
      <c r="O96" s="7"/>
      <c r="P96" s="7"/>
      <c r="Q96" s="7"/>
      <c r="R96" s="181"/>
      <c r="S96" s="7"/>
      <c r="T96" s="7"/>
      <c r="U96" s="7"/>
      <c r="V96" s="7"/>
      <c r="W96" s="181"/>
      <c r="X96" s="7"/>
      <c r="Y96" s="7"/>
    </row>
    <row r="97" spans="1:25" ht="12" customHeight="1" x14ac:dyDescent="0.25">
      <c r="A97" s="57">
        <v>66</v>
      </c>
      <c r="B97" s="8" t="s">
        <v>199</v>
      </c>
      <c r="C97" s="120" t="s">
        <v>186</v>
      </c>
      <c r="D97" s="232" t="s">
        <v>202</v>
      </c>
      <c r="E97" s="232" t="s">
        <v>202</v>
      </c>
      <c r="F97" s="232" t="s">
        <v>202</v>
      </c>
      <c r="G97" s="232" t="s">
        <v>202</v>
      </c>
      <c r="H97" s="233" t="s">
        <v>202</v>
      </c>
      <c r="I97" s="126">
        <v>34.717497472715401</v>
      </c>
      <c r="J97" s="126">
        <v>38.334437886805866</v>
      </c>
      <c r="K97" s="126">
        <v>37.440857544278067</v>
      </c>
      <c r="L97" s="126">
        <v>44.760653576184033</v>
      </c>
      <c r="M97" s="183">
        <v>38.789650069368676</v>
      </c>
      <c r="N97" s="126">
        <v>43.712278649887551</v>
      </c>
      <c r="O97" s="126">
        <v>45.477438679574178</v>
      </c>
      <c r="P97" s="126">
        <v>47.146627227018534</v>
      </c>
      <c r="Q97" s="126">
        <v>53.626292499482304</v>
      </c>
      <c r="R97" s="183">
        <v>47.551189637008406</v>
      </c>
      <c r="S97" s="126">
        <v>55.396191811426704</v>
      </c>
      <c r="T97" s="126">
        <v>56.980080500530327</v>
      </c>
      <c r="U97" s="126">
        <v>57.719714612931845</v>
      </c>
      <c r="V97" s="126">
        <v>58.073920330424457</v>
      </c>
      <c r="W97" s="183">
        <v>57.064204189992381</v>
      </c>
      <c r="X97" s="126">
        <v>48.683996827892763</v>
      </c>
      <c r="Y97" s="126">
        <v>51.186189094445027</v>
      </c>
    </row>
    <row r="98" spans="1:25" ht="12" customHeight="1" x14ac:dyDescent="0.25">
      <c r="A98" s="57">
        <v>58</v>
      </c>
      <c r="B98" s="8" t="s">
        <v>200</v>
      </c>
      <c r="C98" s="120" t="s">
        <v>187</v>
      </c>
      <c r="D98" s="127">
        <v>0.5541791860694486</v>
      </c>
      <c r="E98" s="127">
        <v>0.53122421729865865</v>
      </c>
      <c r="F98" s="127">
        <v>0.53238753653627335</v>
      </c>
      <c r="G98" s="127">
        <v>0.54670148197996338</v>
      </c>
      <c r="H98" s="176">
        <v>0.53551363602763002</v>
      </c>
      <c r="I98" s="127">
        <v>0.41763660295598759</v>
      </c>
      <c r="J98" s="127">
        <v>0.38513839461608285</v>
      </c>
      <c r="K98" s="127">
        <v>0.39712284497251954</v>
      </c>
      <c r="L98" s="127">
        <v>0.4326232463766484</v>
      </c>
      <c r="M98" s="176">
        <v>0.40832135314806267</v>
      </c>
      <c r="N98" s="127">
        <v>0.46201964256888678</v>
      </c>
      <c r="O98" s="127">
        <v>0.57006833776057475</v>
      </c>
      <c r="P98" s="127">
        <v>0.58825408163998139</v>
      </c>
      <c r="Q98" s="127">
        <v>0.57836281712934356</v>
      </c>
      <c r="R98" s="176">
        <v>0.55677493788360211</v>
      </c>
      <c r="S98" s="127">
        <v>0.63078760962450653</v>
      </c>
      <c r="T98" s="127">
        <v>0.61045293413432156</v>
      </c>
      <c r="U98" s="127">
        <v>0.62573239005563308</v>
      </c>
      <c r="V98" s="127">
        <v>0.56835968768316147</v>
      </c>
      <c r="W98" s="176">
        <v>0.60939176535289885</v>
      </c>
      <c r="X98" s="127">
        <v>0.54919175967359457</v>
      </c>
      <c r="Y98" s="127">
        <v>0.51100168039486171</v>
      </c>
    </row>
    <row r="101" spans="1:25" ht="20.100000000000001" customHeight="1" x14ac:dyDescent="0.25">
      <c r="B101" s="99" t="s">
        <v>27</v>
      </c>
      <c r="C101" s="139"/>
      <c r="D101" s="140" t="str">
        <f t="shared" ref="D101:Y101" si="4">D$5</f>
        <v>1Q20</v>
      </c>
      <c r="E101" s="140" t="str">
        <f t="shared" si="4"/>
        <v>2Q20</v>
      </c>
      <c r="F101" s="140" t="str">
        <f t="shared" si="4"/>
        <v>3Q20</v>
      </c>
      <c r="G101" s="140" t="str">
        <f t="shared" si="4"/>
        <v>4Q20</v>
      </c>
      <c r="H101" s="140">
        <f>H$5</f>
        <v>2020</v>
      </c>
      <c r="I101" s="140" t="str">
        <f t="shared" si="4"/>
        <v>1Q21</v>
      </c>
      <c r="J101" s="140" t="str">
        <f t="shared" si="4"/>
        <v>2Q21</v>
      </c>
      <c r="K101" s="140" t="str">
        <f t="shared" si="4"/>
        <v>3Q21</v>
      </c>
      <c r="L101" s="140" t="str">
        <f t="shared" si="4"/>
        <v>4Q21</v>
      </c>
      <c r="M101" s="140">
        <f>M$5</f>
        <v>2021</v>
      </c>
      <c r="N101" s="140" t="str">
        <f t="shared" si="4"/>
        <v>1Q22</v>
      </c>
      <c r="O101" s="140" t="str">
        <f t="shared" si="4"/>
        <v>2Q22</v>
      </c>
      <c r="P101" s="140" t="str">
        <f t="shared" si="4"/>
        <v>3Q22</v>
      </c>
      <c r="Q101" s="140" t="str">
        <f t="shared" si="4"/>
        <v>4Q22</v>
      </c>
      <c r="R101" s="140">
        <f t="shared" si="4"/>
        <v>2022</v>
      </c>
      <c r="S101" s="140" t="str">
        <f t="shared" si="4"/>
        <v>1Q23</v>
      </c>
      <c r="T101" s="140" t="str">
        <f t="shared" si="4"/>
        <v>2Q23</v>
      </c>
      <c r="U101" s="140" t="str">
        <f t="shared" si="4"/>
        <v>3Q23</v>
      </c>
      <c r="V101" s="140" t="str">
        <f t="shared" si="4"/>
        <v>4Q23</v>
      </c>
      <c r="W101" s="140">
        <f t="shared" si="4"/>
        <v>2023</v>
      </c>
      <c r="X101" s="140" t="str">
        <f t="shared" si="4"/>
        <v>1Q24</v>
      </c>
      <c r="Y101" s="140" t="str">
        <f t="shared" si="4"/>
        <v>2Q24</v>
      </c>
    </row>
    <row r="102" spans="1:25" ht="12" customHeight="1" x14ac:dyDescent="0.25">
      <c r="A102" s="110">
        <v>137</v>
      </c>
      <c r="B102" s="2" t="s">
        <v>184</v>
      </c>
      <c r="C102" s="13" t="s">
        <v>169</v>
      </c>
      <c r="D102" s="3" t="s">
        <v>202</v>
      </c>
      <c r="E102" s="3" t="s">
        <v>202</v>
      </c>
      <c r="F102" s="3" t="s">
        <v>202</v>
      </c>
      <c r="G102" s="3" t="s">
        <v>202</v>
      </c>
      <c r="H102" s="177" t="s">
        <v>202</v>
      </c>
      <c r="I102" s="3">
        <v>241.39410099999998</v>
      </c>
      <c r="J102" s="3">
        <v>242.50669500000004</v>
      </c>
      <c r="K102" s="3">
        <v>184.0428</v>
      </c>
      <c r="L102" s="3">
        <v>205.44599999999997</v>
      </c>
      <c r="M102" s="177">
        <v>873.38959599999998</v>
      </c>
      <c r="N102" s="3">
        <v>208.29599999999999</v>
      </c>
      <c r="O102" s="3">
        <v>239.87636612903228</v>
      </c>
      <c r="P102" s="3">
        <v>226.44569000000001</v>
      </c>
      <c r="Q102" s="3">
        <v>233.12964999999997</v>
      </c>
      <c r="R102" s="177">
        <v>907.74770612903228</v>
      </c>
      <c r="S102" s="3">
        <v>265.08168000000001</v>
      </c>
      <c r="T102" s="3">
        <v>282.75040796231508</v>
      </c>
      <c r="U102" s="3">
        <v>291.15119199999998</v>
      </c>
      <c r="V102" s="3">
        <v>287.55076438899999</v>
      </c>
      <c r="W102" s="177">
        <v>1126.5340443513151</v>
      </c>
      <c r="X102" s="3">
        <v>255.90899999999999</v>
      </c>
      <c r="Y102" s="3">
        <v>75.923000000000002</v>
      </c>
    </row>
    <row r="103" spans="1:25" ht="12" customHeight="1" x14ac:dyDescent="0.25">
      <c r="A103" s="110">
        <v>138</v>
      </c>
      <c r="B103" s="2" t="s">
        <v>183</v>
      </c>
      <c r="C103" s="13" t="s">
        <v>169</v>
      </c>
      <c r="D103" s="3">
        <v>268.22573156827957</v>
      </c>
      <c r="E103" s="3">
        <v>320.7286079393607</v>
      </c>
      <c r="F103" s="3">
        <v>302.26379041699232</v>
      </c>
      <c r="G103" s="3">
        <v>289.40281680001516</v>
      </c>
      <c r="H103" s="178">
        <v>1180.6209467246479</v>
      </c>
      <c r="I103" s="3">
        <v>266.54780173165631</v>
      </c>
      <c r="J103" s="3">
        <v>268.980276724281</v>
      </c>
      <c r="K103" s="3">
        <v>208.14745871453249</v>
      </c>
      <c r="L103" s="3">
        <v>238.36026662307137</v>
      </c>
      <c r="M103" s="178">
        <v>982.03580379354128</v>
      </c>
      <c r="N103" s="3">
        <v>244.88986314395873</v>
      </c>
      <c r="O103" s="3">
        <v>258.61360303462646</v>
      </c>
      <c r="P103" s="3">
        <v>259.14378937262069</v>
      </c>
      <c r="Q103" s="3">
        <v>253.92028610579246</v>
      </c>
      <c r="R103" s="178">
        <v>1016.5675416569984</v>
      </c>
      <c r="S103" s="3">
        <v>295.76640084945052</v>
      </c>
      <c r="T103" s="3">
        <v>320.38755957395244</v>
      </c>
      <c r="U103" s="3">
        <v>329.5159291345426</v>
      </c>
      <c r="V103" s="3">
        <v>347.71359599999994</v>
      </c>
      <c r="W103" s="178">
        <v>1293.3834855579455</v>
      </c>
      <c r="X103" s="3">
        <v>296.62299999999999</v>
      </c>
      <c r="Y103" s="3">
        <v>81.739999999999995</v>
      </c>
    </row>
    <row r="104" spans="1:25" ht="12" customHeight="1" x14ac:dyDescent="0.25">
      <c r="B104" s="6"/>
      <c r="C104" s="7"/>
      <c r="D104" s="5"/>
      <c r="E104" s="5"/>
      <c r="F104" s="5"/>
      <c r="G104" s="5"/>
      <c r="H104" s="179"/>
      <c r="I104" s="5"/>
      <c r="J104" s="5"/>
      <c r="K104" s="5"/>
      <c r="L104" s="5"/>
      <c r="M104" s="179"/>
      <c r="N104" s="5"/>
      <c r="O104" s="5"/>
      <c r="P104" s="5"/>
      <c r="Q104" s="5"/>
      <c r="R104" s="179"/>
      <c r="S104" s="5"/>
      <c r="T104" s="5"/>
      <c r="U104" s="5"/>
      <c r="V104" s="5"/>
      <c r="W104" s="179"/>
      <c r="X104" s="5"/>
      <c r="Y104" s="5"/>
    </row>
    <row r="105" spans="1:25" ht="12" customHeight="1" x14ac:dyDescent="0.25">
      <c r="A105" s="110">
        <v>142</v>
      </c>
      <c r="B105" s="8" t="s">
        <v>182</v>
      </c>
      <c r="C105" s="120" t="s">
        <v>170</v>
      </c>
      <c r="D105" s="9">
        <v>2.3746008464213344</v>
      </c>
      <c r="E105" s="9">
        <v>2.3835138280215724</v>
      </c>
      <c r="F105" s="9">
        <v>2.4293101621663533</v>
      </c>
      <c r="G105" s="9">
        <v>2.4612773580134344</v>
      </c>
      <c r="H105" s="180">
        <v>2.412275698843692</v>
      </c>
      <c r="I105" s="9">
        <v>1.9969955029495066</v>
      </c>
      <c r="J105" s="9">
        <v>1.9338836096272576</v>
      </c>
      <c r="K105" s="9">
        <v>1.9998534286536407</v>
      </c>
      <c r="L105" s="9">
        <v>2.2776710440741157</v>
      </c>
      <c r="M105" s="180">
        <v>2.0484405847519991</v>
      </c>
      <c r="N105" s="9">
        <v>2.2589627697426571</v>
      </c>
      <c r="O105" s="9">
        <v>2.0939361792866062</v>
      </c>
      <c r="P105" s="9">
        <v>1.9124049165478227</v>
      </c>
      <c r="Q105" s="9">
        <v>1.9897217925730812</v>
      </c>
      <c r="R105" s="180">
        <v>2.0613839821148101</v>
      </c>
      <c r="S105" s="9">
        <v>2.017070350223146</v>
      </c>
      <c r="T105" s="9">
        <v>1.7892995912639067</v>
      </c>
      <c r="U105" s="9">
        <v>2.0343191985947211</v>
      </c>
      <c r="V105" s="9">
        <v>2.1158484751841877</v>
      </c>
      <c r="W105" s="180">
        <v>1.9915986702155384</v>
      </c>
      <c r="X105" s="9">
        <v>2.1583477866972554</v>
      </c>
      <c r="Y105" s="9">
        <v>2.3772491289454365</v>
      </c>
    </row>
    <row r="106" spans="1:25" ht="12" customHeight="1" x14ac:dyDescent="0.25">
      <c r="A106" s="110">
        <v>144</v>
      </c>
      <c r="B106" s="8" t="s">
        <v>180</v>
      </c>
      <c r="C106" s="120" t="s">
        <v>170</v>
      </c>
      <c r="D106" s="9">
        <v>0.45339686070826324</v>
      </c>
      <c r="E106" s="9">
        <v>0.48232125739765275</v>
      </c>
      <c r="F106" s="9">
        <v>0.52302523438136217</v>
      </c>
      <c r="G106" s="9">
        <v>0.50577703702692955</v>
      </c>
      <c r="H106" s="180">
        <v>0.4919206462890271</v>
      </c>
      <c r="I106" s="9">
        <v>0.69552695042565527</v>
      </c>
      <c r="J106" s="9">
        <v>0.6517656106991262</v>
      </c>
      <c r="K106" s="9">
        <v>0.67452873430576432</v>
      </c>
      <c r="L106" s="9">
        <v>0.90656371045436301</v>
      </c>
      <c r="M106" s="180">
        <v>0.73031296908545229</v>
      </c>
      <c r="N106" s="9">
        <v>0.87968297716221855</v>
      </c>
      <c r="O106" s="9">
        <v>0.75664361337928165</v>
      </c>
      <c r="P106" s="9">
        <v>0.80811687393124554</v>
      </c>
      <c r="Q106" s="9">
        <v>0.94312616216585476</v>
      </c>
      <c r="R106" s="180">
        <v>0.84598521358668988</v>
      </c>
      <c r="S106" s="9">
        <v>0.90547552127669717</v>
      </c>
      <c r="T106" s="9">
        <v>0.80641544832175993</v>
      </c>
      <c r="U106" s="9">
        <v>0.97684533283144526</v>
      </c>
      <c r="V106" s="9">
        <v>0.75299702425649095</v>
      </c>
      <c r="W106" s="180">
        <v>0.85812763686808835</v>
      </c>
      <c r="X106" s="9">
        <v>0.7202787496222478</v>
      </c>
      <c r="Y106" s="9">
        <v>0.90334553462197209</v>
      </c>
    </row>
    <row r="107" spans="1:25" ht="12" customHeight="1" x14ac:dyDescent="0.25">
      <c r="B107" s="16"/>
      <c r="C107" s="121"/>
      <c r="D107" s="9"/>
      <c r="E107" s="9"/>
      <c r="F107" s="9"/>
      <c r="G107" s="9"/>
      <c r="H107" s="180"/>
      <c r="I107" s="9"/>
      <c r="J107" s="9"/>
      <c r="K107" s="9"/>
      <c r="L107" s="9"/>
      <c r="M107" s="180"/>
      <c r="N107" s="9"/>
      <c r="O107" s="9"/>
      <c r="P107" s="9"/>
      <c r="Q107" s="9"/>
      <c r="R107" s="180"/>
      <c r="S107" s="9"/>
      <c r="T107" s="9"/>
      <c r="U107" s="9"/>
      <c r="V107" s="9"/>
      <c r="W107" s="180"/>
      <c r="X107" s="9"/>
      <c r="Y107" s="9"/>
    </row>
    <row r="108" spans="1:25" ht="12" customHeight="1" x14ac:dyDescent="0.25">
      <c r="A108" s="110">
        <v>154</v>
      </c>
      <c r="B108" s="8" t="s">
        <v>177</v>
      </c>
      <c r="C108" s="120" t="s">
        <v>169</v>
      </c>
      <c r="D108" s="10">
        <v>5.4663203752217502</v>
      </c>
      <c r="E108" s="10">
        <v>6.7463038204855366</v>
      </c>
      <c r="F108" s="10">
        <v>6.4354399999999998</v>
      </c>
      <c r="G108" s="10">
        <v>6.5284399999999989</v>
      </c>
      <c r="H108" s="182">
        <v>25.176504195707285</v>
      </c>
      <c r="I108" s="10">
        <v>4.5304010359415736</v>
      </c>
      <c r="J108" s="10">
        <v>4.4195374807019157</v>
      </c>
      <c r="K108" s="10">
        <v>3.6396819135681548</v>
      </c>
      <c r="L108" s="10">
        <v>4.6885455500795459</v>
      </c>
      <c r="M108" s="182">
        <v>17.278165980291188</v>
      </c>
      <c r="N108" s="10">
        <v>4.7483636299245662</v>
      </c>
      <c r="O108" s="10">
        <v>4.742997023098007</v>
      </c>
      <c r="P108" s="10">
        <v>4.5947468098597817</v>
      </c>
      <c r="Q108" s="10">
        <v>4.6139959272137991</v>
      </c>
      <c r="R108" s="182">
        <v>18.700103390096157</v>
      </c>
      <c r="S108" s="10">
        <v>5.3489264648678745</v>
      </c>
      <c r="T108" s="10">
        <v>5.0521012568267656</v>
      </c>
      <c r="U108" s="10">
        <v>6.0035359477256875</v>
      </c>
      <c r="V108" s="10">
        <v>6.7625748893015727</v>
      </c>
      <c r="W108" s="182">
        <v>23.167138558721902</v>
      </c>
      <c r="X108" s="10">
        <v>5.6650885039135099</v>
      </c>
      <c r="Y108" s="10">
        <v>1.7288363957816759</v>
      </c>
    </row>
    <row r="109" spans="1:25" ht="12" customHeight="1" x14ac:dyDescent="0.25">
      <c r="A109" s="110">
        <v>156</v>
      </c>
      <c r="B109" s="8" t="s">
        <v>175</v>
      </c>
      <c r="C109" s="120" t="s">
        <v>169</v>
      </c>
      <c r="D109" s="10">
        <v>0.94702191379523482</v>
      </c>
      <c r="E109" s="10">
        <v>1.1110449999999994</v>
      </c>
      <c r="F109" s="10">
        <v>1.0244279999999997</v>
      </c>
      <c r="G109" s="10">
        <v>0.93636999999999992</v>
      </c>
      <c r="H109" s="182">
        <v>4.0188649137952339</v>
      </c>
      <c r="I109" s="10">
        <v>1.2398922090156743</v>
      </c>
      <c r="J109" s="10">
        <v>1.1242049444408113</v>
      </c>
      <c r="K109" s="10">
        <v>0.80004761591327811</v>
      </c>
      <c r="L109" s="10">
        <v>1.5265954695666506</v>
      </c>
      <c r="M109" s="182">
        <v>4.6907402389364137</v>
      </c>
      <c r="N109" s="10">
        <v>1.3278050899733922</v>
      </c>
      <c r="O109" s="10">
        <v>1.4966696017484376</v>
      </c>
      <c r="P109" s="10">
        <v>1.6608532524690791</v>
      </c>
      <c r="Q109" s="10">
        <v>1.7614484239187467</v>
      </c>
      <c r="R109" s="182">
        <v>6.2467763681096562</v>
      </c>
      <c r="S109" s="10">
        <v>1.9057285455790114</v>
      </c>
      <c r="T109" s="10">
        <v>1.9277639659063899</v>
      </c>
      <c r="U109" s="10">
        <v>2.5763138402957555</v>
      </c>
      <c r="V109" s="10">
        <v>1.9098797583333917</v>
      </c>
      <c r="W109" s="182">
        <v>8.3196861101145476</v>
      </c>
      <c r="X109" s="10">
        <v>1.6731551198896788</v>
      </c>
      <c r="Y109" s="10">
        <v>0.62949841363302006</v>
      </c>
    </row>
    <row r="110" spans="1:25" ht="12" customHeight="1" x14ac:dyDescent="0.25">
      <c r="B110" s="8"/>
      <c r="C110" s="120"/>
      <c r="D110" s="7"/>
      <c r="E110" s="7"/>
      <c r="F110" s="7"/>
      <c r="G110" s="7"/>
      <c r="H110" s="181"/>
      <c r="I110" s="7"/>
      <c r="J110" s="7"/>
      <c r="K110" s="7"/>
      <c r="L110" s="7"/>
      <c r="M110" s="181"/>
      <c r="N110" s="7"/>
      <c r="O110" s="7"/>
      <c r="P110" s="7"/>
      <c r="Q110" s="7"/>
      <c r="R110" s="181"/>
      <c r="S110" s="7"/>
      <c r="T110" s="7"/>
      <c r="U110" s="7"/>
      <c r="V110" s="7"/>
      <c r="W110" s="181"/>
      <c r="X110" s="7"/>
      <c r="Y110" s="7"/>
    </row>
    <row r="111" spans="1:25" ht="12" customHeight="1" x14ac:dyDescent="0.25">
      <c r="A111" s="57">
        <v>79</v>
      </c>
      <c r="B111" s="8" t="s">
        <v>199</v>
      </c>
      <c r="C111" s="120" t="s">
        <v>186</v>
      </c>
      <c r="D111" s="232" t="s">
        <v>202</v>
      </c>
      <c r="E111" s="232" t="s">
        <v>202</v>
      </c>
      <c r="F111" s="232" t="s">
        <v>202</v>
      </c>
      <c r="G111" s="232" t="s">
        <v>202</v>
      </c>
      <c r="H111" s="233" t="s">
        <v>202</v>
      </c>
      <c r="I111" s="126">
        <v>29.546466893747208</v>
      </c>
      <c r="J111" s="126">
        <v>22.881442158039874</v>
      </c>
      <c r="K111" s="126">
        <v>33.194038234558491</v>
      </c>
      <c r="L111" s="126">
        <v>48.691657337291659</v>
      </c>
      <c r="M111" s="183">
        <v>33.140964357405807</v>
      </c>
      <c r="N111" s="126">
        <v>43.410027260806132</v>
      </c>
      <c r="O111" s="126">
        <v>41.169094031180954</v>
      </c>
      <c r="P111" s="126">
        <v>31.628418007385193</v>
      </c>
      <c r="Q111" s="126">
        <v>54.397369122813913</v>
      </c>
      <c r="R111" s="183">
        <v>42.56606869186453</v>
      </c>
      <c r="S111" s="126">
        <v>36.937234626074293</v>
      </c>
      <c r="T111" s="126">
        <v>31.716305785988791</v>
      </c>
      <c r="U111" s="126">
        <v>22.850596439266891</v>
      </c>
      <c r="V111" s="126">
        <v>44.86544509704752</v>
      </c>
      <c r="W111" s="183">
        <v>37.908862950436522</v>
      </c>
      <c r="X111" s="126">
        <v>41.613763398127382</v>
      </c>
      <c r="Y111" s="126">
        <v>45.412384835203092</v>
      </c>
    </row>
    <row r="112" spans="1:25" ht="12" customHeight="1" x14ac:dyDescent="0.25">
      <c r="A112" s="57">
        <v>71</v>
      </c>
      <c r="B112" s="8" t="s">
        <v>200</v>
      </c>
      <c r="C112" s="120" t="s">
        <v>187</v>
      </c>
      <c r="D112" s="127">
        <v>1.0532958250940099</v>
      </c>
      <c r="E112" s="127">
        <v>0.69976019852195182</v>
      </c>
      <c r="F112" s="127">
        <v>0.61162172636084911</v>
      </c>
      <c r="G112" s="127">
        <v>0.80212766042742301</v>
      </c>
      <c r="H112" s="176">
        <v>0.78328742538218943</v>
      </c>
      <c r="I112" s="127">
        <v>0.80951867916354014</v>
      </c>
      <c r="J112" s="127">
        <v>0.57186336339607846</v>
      </c>
      <c r="K112" s="127">
        <v>0.98465471612726319</v>
      </c>
      <c r="L112" s="127">
        <v>1.0637845306927032</v>
      </c>
      <c r="M112" s="176">
        <v>0.85461894722680798</v>
      </c>
      <c r="N112" s="127">
        <v>0.92947677667258755</v>
      </c>
      <c r="O112" s="127">
        <v>0.74221213780688422</v>
      </c>
      <c r="P112" s="127">
        <v>0.99684902458379809</v>
      </c>
      <c r="Q112" s="127">
        <v>1.2595604724332301</v>
      </c>
      <c r="R112" s="176">
        <v>0.97997743994009667</v>
      </c>
      <c r="S112" s="127">
        <v>1.0503221185219451</v>
      </c>
      <c r="T112" s="127">
        <v>0.86778038989235606</v>
      </c>
      <c r="U112" s="127">
        <v>0.61101487996394765</v>
      </c>
      <c r="V112" s="127">
        <v>0.77065322424055671</v>
      </c>
      <c r="W112" s="176">
        <v>0.81503639486146928</v>
      </c>
      <c r="X112" s="127">
        <v>0.90040700142150476</v>
      </c>
      <c r="Y112" s="127">
        <v>1.1735466162633237</v>
      </c>
    </row>
    <row r="114" spans="1:25" ht="20.100000000000001" customHeight="1" x14ac:dyDescent="0.25">
      <c r="B114" s="99" t="s">
        <v>239</v>
      </c>
      <c r="C114" s="139"/>
      <c r="D114" s="140" t="str">
        <f t="shared" ref="D114:Y114" si="5">D$5</f>
        <v>1Q20</v>
      </c>
      <c r="E114" s="140" t="str">
        <f t="shared" si="5"/>
        <v>2Q20</v>
      </c>
      <c r="F114" s="140" t="str">
        <f t="shared" si="5"/>
        <v>3Q20</v>
      </c>
      <c r="G114" s="140" t="str">
        <f t="shared" si="5"/>
        <v>4Q20</v>
      </c>
      <c r="H114" s="140">
        <f>H$5</f>
        <v>2020</v>
      </c>
      <c r="I114" s="140" t="str">
        <f t="shared" si="5"/>
        <v>1Q21</v>
      </c>
      <c r="J114" s="140" t="str">
        <f t="shared" si="5"/>
        <v>2Q21</v>
      </c>
      <c r="K114" s="140" t="str">
        <f t="shared" si="5"/>
        <v>3Q21</v>
      </c>
      <c r="L114" s="140" t="str">
        <f t="shared" si="5"/>
        <v>4Q21</v>
      </c>
      <c r="M114" s="140">
        <f>M$5</f>
        <v>2021</v>
      </c>
      <c r="N114" s="140" t="str">
        <f t="shared" si="5"/>
        <v>1Q22</v>
      </c>
      <c r="O114" s="140" t="str">
        <f t="shared" si="5"/>
        <v>2Q22</v>
      </c>
      <c r="P114" s="140" t="str">
        <f t="shared" si="5"/>
        <v>3Q22</v>
      </c>
      <c r="Q114" s="140" t="str">
        <f t="shared" si="5"/>
        <v>4Q22</v>
      </c>
      <c r="R114" s="140">
        <f t="shared" si="5"/>
        <v>2022</v>
      </c>
      <c r="S114" s="140" t="str">
        <f t="shared" si="5"/>
        <v>1Q23</v>
      </c>
      <c r="T114" s="140" t="str">
        <f t="shared" si="5"/>
        <v>2Q23</v>
      </c>
      <c r="U114" s="140" t="str">
        <f t="shared" si="5"/>
        <v>3Q23</v>
      </c>
      <c r="V114" s="140" t="str">
        <f t="shared" si="5"/>
        <v>4Q23</v>
      </c>
      <c r="W114" s="140">
        <f t="shared" si="5"/>
        <v>2023</v>
      </c>
      <c r="X114" s="140" t="str">
        <f t="shared" si="5"/>
        <v>1Q24</v>
      </c>
      <c r="Y114" s="140" t="str">
        <f t="shared" si="5"/>
        <v>2Q24</v>
      </c>
    </row>
    <row r="115" spans="1:25" ht="12" customHeight="1" x14ac:dyDescent="0.25">
      <c r="A115" s="110">
        <v>164</v>
      </c>
      <c r="B115" s="2" t="s">
        <v>184</v>
      </c>
      <c r="C115" s="13" t="s">
        <v>169</v>
      </c>
      <c r="D115" s="3" t="s">
        <v>202</v>
      </c>
      <c r="E115" s="3" t="s">
        <v>202</v>
      </c>
      <c r="F115" s="3" t="s">
        <v>202</v>
      </c>
      <c r="G115" s="3" t="s">
        <v>202</v>
      </c>
      <c r="H115" s="177" t="s">
        <v>202</v>
      </c>
      <c r="I115" s="3">
        <v>29.157</v>
      </c>
      <c r="J115" s="3">
        <v>76.22</v>
      </c>
      <c r="K115" s="3">
        <v>186.76161999999999</v>
      </c>
      <c r="L115" s="3">
        <v>123.95396</v>
      </c>
      <c r="M115" s="178">
        <v>416.09258</v>
      </c>
      <c r="N115" s="3">
        <v>0</v>
      </c>
      <c r="O115" s="3">
        <v>0</v>
      </c>
      <c r="P115" s="3">
        <v>0</v>
      </c>
      <c r="Q115" s="3">
        <v>41.989263099999995</v>
      </c>
      <c r="R115" s="178">
        <v>41.989263099999995</v>
      </c>
      <c r="S115" s="3">
        <v>147.95899525064149</v>
      </c>
      <c r="T115" s="3">
        <v>60.884624101668983</v>
      </c>
      <c r="U115" s="3">
        <v>236.91348617657252</v>
      </c>
      <c r="V115" s="3">
        <v>275.76818894992158</v>
      </c>
      <c r="W115" s="178">
        <v>721.52557312328838</v>
      </c>
      <c r="X115" s="3">
        <v>298.60599999999999</v>
      </c>
      <c r="Y115" s="3">
        <v>359.17700000000002</v>
      </c>
    </row>
    <row r="116" spans="1:25" ht="12" customHeight="1" x14ac:dyDescent="0.25">
      <c r="A116" s="110">
        <v>165</v>
      </c>
      <c r="B116" s="2" t="s">
        <v>183</v>
      </c>
      <c r="C116" s="13" t="s">
        <v>169</v>
      </c>
      <c r="D116" s="3">
        <v>0</v>
      </c>
      <c r="E116" s="3">
        <v>0</v>
      </c>
      <c r="F116" s="3">
        <v>0</v>
      </c>
      <c r="G116" s="3">
        <v>0</v>
      </c>
      <c r="H116" s="178">
        <v>0</v>
      </c>
      <c r="I116" s="3">
        <v>0</v>
      </c>
      <c r="J116" s="3">
        <v>0</v>
      </c>
      <c r="K116" s="3">
        <v>0</v>
      </c>
      <c r="L116" s="3">
        <v>0</v>
      </c>
      <c r="M116" s="178">
        <v>0</v>
      </c>
      <c r="N116" s="3">
        <v>0</v>
      </c>
      <c r="O116" s="3">
        <v>0</v>
      </c>
      <c r="P116" s="3">
        <v>0</v>
      </c>
      <c r="Q116" s="3">
        <v>100.1140921049261</v>
      </c>
      <c r="R116" s="178">
        <v>100.1140921049261</v>
      </c>
      <c r="S116" s="3">
        <v>277.45499696367023</v>
      </c>
      <c r="T116" s="3">
        <v>372.43754525190951</v>
      </c>
      <c r="U116" s="3">
        <v>314.90451715528246</v>
      </c>
      <c r="V116" s="3">
        <v>346.6329581698846</v>
      </c>
      <c r="W116" s="178">
        <v>1311.430017540747</v>
      </c>
      <c r="X116" s="3">
        <v>322.11281564142126</v>
      </c>
      <c r="Y116" s="3">
        <v>366.55424002934552</v>
      </c>
    </row>
    <row r="117" spans="1:25" ht="12" customHeight="1" x14ac:dyDescent="0.25">
      <c r="B117" s="6"/>
      <c r="C117" s="7"/>
      <c r="D117" s="5"/>
      <c r="E117" s="5"/>
      <c r="F117" s="5"/>
      <c r="G117" s="5"/>
      <c r="H117" s="179"/>
      <c r="I117" s="5"/>
      <c r="J117" s="5"/>
      <c r="K117" s="5"/>
      <c r="L117" s="5"/>
      <c r="M117" s="179"/>
      <c r="N117" s="5"/>
      <c r="O117" s="5"/>
      <c r="P117" s="5"/>
      <c r="Q117" s="5"/>
      <c r="R117" s="179"/>
      <c r="S117" s="5"/>
      <c r="T117" s="5"/>
      <c r="U117" s="5"/>
      <c r="V117" s="5"/>
      <c r="W117" s="179"/>
      <c r="X117" s="5"/>
      <c r="Y117" s="5"/>
    </row>
    <row r="118" spans="1:25" ht="12" customHeight="1" x14ac:dyDescent="0.25">
      <c r="A118" s="110">
        <v>169</v>
      </c>
      <c r="B118" s="8" t="s">
        <v>182</v>
      </c>
      <c r="C118" s="120" t="s">
        <v>170</v>
      </c>
      <c r="D118" s="9">
        <v>0</v>
      </c>
      <c r="E118" s="9">
        <v>0</v>
      </c>
      <c r="F118" s="9">
        <v>0</v>
      </c>
      <c r="G118" s="9">
        <v>0</v>
      </c>
      <c r="H118" s="180">
        <v>0</v>
      </c>
      <c r="I118" s="9">
        <v>0</v>
      </c>
      <c r="J118" s="9">
        <v>0</v>
      </c>
      <c r="K118" s="9">
        <v>0</v>
      </c>
      <c r="L118" s="9">
        <v>0</v>
      </c>
      <c r="M118" s="180">
        <v>0</v>
      </c>
      <c r="N118" s="9">
        <v>0</v>
      </c>
      <c r="O118" s="9">
        <v>0</v>
      </c>
      <c r="P118" s="9">
        <v>0</v>
      </c>
      <c r="Q118" s="9">
        <v>2.439575278192669</v>
      </c>
      <c r="R118" s="180">
        <v>2.439575278192669</v>
      </c>
      <c r="S118" s="9">
        <v>2.9824444062216688</v>
      </c>
      <c r="T118" s="9">
        <v>2.9225611726791887</v>
      </c>
      <c r="U118" s="9">
        <v>3.6646173480198123</v>
      </c>
      <c r="V118" s="9">
        <v>3.6594908312849612</v>
      </c>
      <c r="W118" s="180">
        <v>3.3081981069720752</v>
      </c>
      <c r="X118" s="9">
        <v>3.1068249727785475</v>
      </c>
      <c r="Y118" s="9">
        <v>2.9880707892054446</v>
      </c>
    </row>
    <row r="119" spans="1:25" ht="12" customHeight="1" x14ac:dyDescent="0.25">
      <c r="A119" s="110">
        <v>170</v>
      </c>
      <c r="B119" s="8" t="s">
        <v>181</v>
      </c>
      <c r="C119" s="120" t="s">
        <v>170</v>
      </c>
      <c r="D119" s="9">
        <v>0</v>
      </c>
      <c r="E119" s="9">
        <v>0</v>
      </c>
      <c r="F119" s="9">
        <v>0</v>
      </c>
      <c r="G119" s="9">
        <v>0</v>
      </c>
      <c r="H119" s="180">
        <v>0</v>
      </c>
      <c r="I119" s="9">
        <v>0</v>
      </c>
      <c r="J119" s="9">
        <v>0</v>
      </c>
      <c r="K119" s="9">
        <v>0</v>
      </c>
      <c r="L119" s="9">
        <v>0</v>
      </c>
      <c r="M119" s="180">
        <v>0</v>
      </c>
      <c r="N119" s="9">
        <v>0</v>
      </c>
      <c r="O119" s="9">
        <v>0</v>
      </c>
      <c r="P119" s="9">
        <v>0</v>
      </c>
      <c r="Q119" s="9">
        <v>0.48788563071895896</v>
      </c>
      <c r="R119" s="180">
        <v>0.48788563071895896</v>
      </c>
      <c r="S119" s="9">
        <v>0.57345270255301428</v>
      </c>
      <c r="T119" s="9">
        <v>0.73750798045124166</v>
      </c>
      <c r="U119" s="9">
        <v>0.65325376860504036</v>
      </c>
      <c r="V119" s="9">
        <v>0.74628300976063067</v>
      </c>
      <c r="W119" s="180">
        <v>0.68488735011618185</v>
      </c>
      <c r="X119" s="9">
        <v>0.69644613494312102</v>
      </c>
      <c r="Y119" s="9">
        <v>0.54361867993769453</v>
      </c>
    </row>
    <row r="120" spans="1:25" ht="12" customHeight="1" x14ac:dyDescent="0.25">
      <c r="A120" s="110">
        <v>171</v>
      </c>
      <c r="B120" s="8" t="s">
        <v>180</v>
      </c>
      <c r="C120" s="120" t="s">
        <v>170</v>
      </c>
      <c r="D120" s="9">
        <v>0</v>
      </c>
      <c r="E120" s="9">
        <v>0</v>
      </c>
      <c r="F120" s="9">
        <v>0</v>
      </c>
      <c r="G120" s="9">
        <v>0</v>
      </c>
      <c r="H120" s="180">
        <v>0</v>
      </c>
      <c r="I120" s="9">
        <v>0</v>
      </c>
      <c r="J120" s="9">
        <v>0</v>
      </c>
      <c r="K120" s="9">
        <v>0</v>
      </c>
      <c r="L120" s="9">
        <v>0</v>
      </c>
      <c r="M120" s="180">
        <v>0</v>
      </c>
      <c r="N120" s="9">
        <v>0</v>
      </c>
      <c r="O120" s="9">
        <v>0</v>
      </c>
      <c r="P120" s="9">
        <v>0</v>
      </c>
      <c r="Q120" s="9">
        <v>0</v>
      </c>
      <c r="R120" s="180">
        <v>0</v>
      </c>
      <c r="S120" s="9">
        <v>1.038029121054354</v>
      </c>
      <c r="T120" s="9">
        <v>0.93876069778983839</v>
      </c>
      <c r="U120" s="9">
        <v>1.1362994463397931</v>
      </c>
      <c r="V120" s="9">
        <v>1.1190454420808367</v>
      </c>
      <c r="W120" s="180">
        <v>1.0548484771583522</v>
      </c>
      <c r="X120" s="9">
        <v>0.96728697521334694</v>
      </c>
      <c r="Y120" s="9">
        <v>1.0465552944340235</v>
      </c>
    </row>
    <row r="121" spans="1:25" ht="12" customHeight="1" x14ac:dyDescent="0.25">
      <c r="A121" s="110">
        <v>172</v>
      </c>
      <c r="B121" s="8" t="s">
        <v>179</v>
      </c>
      <c r="C121" s="120" t="s">
        <v>171</v>
      </c>
      <c r="D121" s="214">
        <v>0</v>
      </c>
      <c r="E121" s="214">
        <v>0</v>
      </c>
      <c r="F121" s="214">
        <v>0</v>
      </c>
      <c r="G121" s="214">
        <v>0</v>
      </c>
      <c r="H121" s="215">
        <v>0</v>
      </c>
      <c r="I121" s="214">
        <v>0</v>
      </c>
      <c r="J121" s="214">
        <v>0</v>
      </c>
      <c r="K121" s="214">
        <v>0</v>
      </c>
      <c r="L121" s="214">
        <v>0</v>
      </c>
      <c r="M121" s="215">
        <v>0</v>
      </c>
      <c r="N121" s="214">
        <v>0</v>
      </c>
      <c r="O121" s="214">
        <v>0</v>
      </c>
      <c r="P121" s="214">
        <v>0</v>
      </c>
      <c r="Q121" s="214">
        <v>0.60741921411085709</v>
      </c>
      <c r="R121" s="215">
        <v>0.60741921411085709</v>
      </c>
      <c r="S121" s="214">
        <v>0.85622835267188635</v>
      </c>
      <c r="T121" s="214">
        <v>0.89371102966029647</v>
      </c>
      <c r="U121" s="214">
        <v>0.97393893413589383</v>
      </c>
      <c r="V121" s="214">
        <v>1.0901684563204048</v>
      </c>
      <c r="W121" s="215">
        <v>0.9569725009849126</v>
      </c>
      <c r="X121" s="214">
        <v>0.90850762549136699</v>
      </c>
      <c r="Y121" s="214">
        <v>1.0679185985518838</v>
      </c>
    </row>
    <row r="122" spans="1:25" ht="12" customHeight="1" x14ac:dyDescent="0.25">
      <c r="A122" s="110">
        <v>173</v>
      </c>
      <c r="B122" s="8" t="s">
        <v>178</v>
      </c>
      <c r="C122" s="120" t="s">
        <v>171</v>
      </c>
      <c r="D122" s="214">
        <v>0</v>
      </c>
      <c r="E122" s="214">
        <v>0</v>
      </c>
      <c r="F122" s="214">
        <v>0</v>
      </c>
      <c r="G122" s="214">
        <v>0</v>
      </c>
      <c r="H122" s="215">
        <v>0</v>
      </c>
      <c r="I122" s="214">
        <v>0</v>
      </c>
      <c r="J122" s="214">
        <v>0</v>
      </c>
      <c r="K122" s="214">
        <v>0</v>
      </c>
      <c r="L122" s="214">
        <v>0</v>
      </c>
      <c r="M122" s="215">
        <v>0</v>
      </c>
      <c r="N122" s="214">
        <v>0</v>
      </c>
      <c r="O122" s="214">
        <v>0</v>
      </c>
      <c r="P122" s="214">
        <v>0</v>
      </c>
      <c r="Q122" s="214">
        <v>1.0501815168508472E-2</v>
      </c>
      <c r="R122" s="215">
        <v>1.0501815168508472E-2</v>
      </c>
      <c r="S122" s="214">
        <v>1.3150869446221873E-2</v>
      </c>
      <c r="T122" s="214">
        <v>1.3297986608398203E-2</v>
      </c>
      <c r="U122" s="214">
        <v>1.7445500241270111E-2</v>
      </c>
      <c r="V122" s="214">
        <v>1.6457662968968913E-2</v>
      </c>
      <c r="W122" s="215">
        <v>1.5097930424172786E-2</v>
      </c>
      <c r="X122" s="214">
        <v>2.5772704344688247E-2</v>
      </c>
      <c r="Y122" s="214">
        <v>1.7817076933493513E-2</v>
      </c>
    </row>
    <row r="123" spans="1:25" ht="12" customHeight="1" x14ac:dyDescent="0.25">
      <c r="B123" s="16"/>
      <c r="C123" s="121"/>
      <c r="D123" s="7"/>
      <c r="E123" s="7"/>
      <c r="F123" s="7"/>
      <c r="G123" s="7"/>
      <c r="H123" s="181"/>
      <c r="I123" s="7"/>
      <c r="J123" s="7"/>
      <c r="K123" s="7"/>
      <c r="L123" s="7"/>
      <c r="M123" s="181"/>
      <c r="N123" s="7"/>
      <c r="O123" s="7"/>
      <c r="P123" s="7"/>
      <c r="Q123" s="7"/>
      <c r="R123" s="181"/>
      <c r="S123" s="7"/>
      <c r="T123" s="7"/>
      <c r="U123" s="7"/>
      <c r="V123" s="7"/>
      <c r="W123" s="181"/>
      <c r="X123" s="7"/>
      <c r="Y123" s="7"/>
    </row>
    <row r="124" spans="1:25" ht="12" customHeight="1" x14ac:dyDescent="0.25">
      <c r="A124" s="110">
        <v>181</v>
      </c>
      <c r="B124" s="8" t="s">
        <v>177</v>
      </c>
      <c r="C124" s="120" t="s">
        <v>169</v>
      </c>
      <c r="D124" s="10">
        <v>0</v>
      </c>
      <c r="E124" s="10">
        <v>0</v>
      </c>
      <c r="F124" s="10">
        <v>0</v>
      </c>
      <c r="G124" s="10">
        <v>0</v>
      </c>
      <c r="H124" s="182">
        <v>0</v>
      </c>
      <c r="I124" s="10">
        <v>0</v>
      </c>
      <c r="J124" s="10">
        <v>0</v>
      </c>
      <c r="K124" s="10">
        <v>0</v>
      </c>
      <c r="L124" s="10">
        <v>0</v>
      </c>
      <c r="M124" s="182">
        <v>0</v>
      </c>
      <c r="N124" s="10">
        <v>0</v>
      </c>
      <c r="O124" s="10">
        <v>0</v>
      </c>
      <c r="P124" s="10">
        <v>0</v>
      </c>
      <c r="Q124" s="10">
        <v>0.6699477904739124</v>
      </c>
      <c r="R124" s="182">
        <v>0.6699477904739124</v>
      </c>
      <c r="S124" s="10">
        <v>2.5187914282924755</v>
      </c>
      <c r="T124" s="10">
        <v>6.4551137017031524</v>
      </c>
      <c r="U124" s="10">
        <v>5.7698582857958085</v>
      </c>
      <c r="V124" s="10">
        <v>7.3553319886463049</v>
      </c>
      <c r="W124" s="182">
        <v>22.09909540443774</v>
      </c>
      <c r="X124" s="10">
        <v>7.1725189787321817</v>
      </c>
      <c r="Y124" s="10">
        <v>7.6866990418465067</v>
      </c>
    </row>
    <row r="125" spans="1:25" ht="12" customHeight="1" x14ac:dyDescent="0.25">
      <c r="A125" s="110">
        <v>182</v>
      </c>
      <c r="B125" s="8" t="s">
        <v>176</v>
      </c>
      <c r="C125" s="120" t="s">
        <v>169</v>
      </c>
      <c r="D125" s="10">
        <v>0</v>
      </c>
      <c r="E125" s="10">
        <v>0</v>
      </c>
      <c r="F125" s="10">
        <v>0</v>
      </c>
      <c r="G125" s="10">
        <v>0</v>
      </c>
      <c r="H125" s="182">
        <v>0</v>
      </c>
      <c r="I125" s="10">
        <v>0</v>
      </c>
      <c r="J125" s="10">
        <v>0</v>
      </c>
      <c r="K125" s="10">
        <v>0</v>
      </c>
      <c r="L125" s="10">
        <v>0</v>
      </c>
      <c r="M125" s="182">
        <v>0</v>
      </c>
      <c r="N125" s="10">
        <v>0</v>
      </c>
      <c r="O125" s="10">
        <v>0</v>
      </c>
      <c r="P125" s="10">
        <v>0</v>
      </c>
      <c r="Q125" s="10">
        <v>0.19504950151705039</v>
      </c>
      <c r="R125" s="182">
        <v>0.19504950151705039</v>
      </c>
      <c r="S125" s="10">
        <v>0.86493367356906603</v>
      </c>
      <c r="T125" s="10">
        <v>1.1757229593825518</v>
      </c>
      <c r="U125" s="10">
        <v>1.0388913794049164</v>
      </c>
      <c r="V125" s="10">
        <v>1.3634736023281351</v>
      </c>
      <c r="W125" s="182">
        <v>4.4430216146846684</v>
      </c>
      <c r="X125" s="10">
        <v>1.4837359555318987</v>
      </c>
      <c r="Y125" s="10">
        <v>1.3124752437070013</v>
      </c>
    </row>
    <row r="126" spans="1:25" ht="12" customHeight="1" x14ac:dyDescent="0.25">
      <c r="A126" s="110">
        <v>183</v>
      </c>
      <c r="B126" s="8" t="s">
        <v>175</v>
      </c>
      <c r="C126" s="120" t="s">
        <v>169</v>
      </c>
      <c r="D126" s="10">
        <v>0</v>
      </c>
      <c r="E126" s="10">
        <v>0</v>
      </c>
      <c r="F126" s="10">
        <v>0</v>
      </c>
      <c r="G126" s="10">
        <v>0</v>
      </c>
      <c r="H126" s="182">
        <v>0</v>
      </c>
      <c r="I126" s="10">
        <v>0</v>
      </c>
      <c r="J126" s="10">
        <v>0</v>
      </c>
      <c r="K126" s="10">
        <v>0</v>
      </c>
      <c r="L126" s="10">
        <v>0</v>
      </c>
      <c r="M126" s="182">
        <v>0</v>
      </c>
      <c r="N126" s="10">
        <v>0</v>
      </c>
      <c r="O126" s="10">
        <v>0</v>
      </c>
      <c r="P126" s="10">
        <v>0</v>
      </c>
      <c r="Q126" s="10">
        <v>0</v>
      </c>
      <c r="R126" s="182">
        <v>0</v>
      </c>
      <c r="S126" s="10">
        <v>1.0685876670805803</v>
      </c>
      <c r="T126" s="10">
        <v>1.4597342784456162</v>
      </c>
      <c r="U126" s="10">
        <v>1.5271564218456521</v>
      </c>
      <c r="V126" s="10">
        <v>2.2750309541947105</v>
      </c>
      <c r="W126" s="182">
        <v>6.3305093215665593</v>
      </c>
      <c r="X126" s="10">
        <v>2.600583429137596</v>
      </c>
      <c r="Y126" s="10">
        <v>3.173701620733349</v>
      </c>
    </row>
    <row r="127" spans="1:25" ht="12" customHeight="1" x14ac:dyDescent="0.25">
      <c r="A127" s="110">
        <v>184</v>
      </c>
      <c r="B127" s="8" t="s">
        <v>174</v>
      </c>
      <c r="C127" s="120" t="s">
        <v>185</v>
      </c>
      <c r="D127" s="10">
        <v>0</v>
      </c>
      <c r="E127" s="10">
        <v>0</v>
      </c>
      <c r="F127" s="10">
        <v>0</v>
      </c>
      <c r="G127" s="10">
        <v>0</v>
      </c>
      <c r="H127" s="182">
        <v>0</v>
      </c>
      <c r="I127" s="10">
        <v>0</v>
      </c>
      <c r="J127" s="10">
        <v>0</v>
      </c>
      <c r="K127" s="10">
        <v>0</v>
      </c>
      <c r="L127" s="10">
        <v>0</v>
      </c>
      <c r="M127" s="182">
        <v>0</v>
      </c>
      <c r="N127" s="10">
        <v>0</v>
      </c>
      <c r="O127" s="10">
        <v>0</v>
      </c>
      <c r="P127" s="10">
        <v>0</v>
      </c>
      <c r="Q127" s="10">
        <v>2.0497237395578159E-2</v>
      </c>
      <c r="R127" s="182">
        <v>2.0497237395578159E-2</v>
      </c>
      <c r="S127" s="10">
        <v>7.8122149246858771E-2</v>
      </c>
      <c r="T127" s="10">
        <v>0.12568610603001062</v>
      </c>
      <c r="U127" s="10">
        <v>0.12822121145613574</v>
      </c>
      <c r="V127" s="10">
        <v>0.18188638264985521</v>
      </c>
      <c r="W127" s="182">
        <v>0.51391584938286028</v>
      </c>
      <c r="X127" s="10">
        <v>0.20264830623921168</v>
      </c>
      <c r="Y127" s="10">
        <v>0.29932783979698679</v>
      </c>
    </row>
    <row r="128" spans="1:25" ht="12" customHeight="1" x14ac:dyDescent="0.25">
      <c r="A128" s="110">
        <v>185</v>
      </c>
      <c r="B128" s="8" t="s">
        <v>173</v>
      </c>
      <c r="C128" s="120" t="s">
        <v>172</v>
      </c>
      <c r="D128" s="10">
        <v>0</v>
      </c>
      <c r="E128" s="10">
        <v>0</v>
      </c>
      <c r="F128" s="10">
        <v>0</v>
      </c>
      <c r="G128" s="10">
        <v>0</v>
      </c>
      <c r="H128" s="182">
        <v>0</v>
      </c>
      <c r="I128" s="10">
        <v>0</v>
      </c>
      <c r="J128" s="10">
        <v>0</v>
      </c>
      <c r="K128" s="10">
        <v>0</v>
      </c>
      <c r="L128" s="10">
        <v>0</v>
      </c>
      <c r="M128" s="182">
        <v>0</v>
      </c>
      <c r="N128" s="10">
        <v>0</v>
      </c>
      <c r="O128" s="10">
        <v>0</v>
      </c>
      <c r="P128" s="10">
        <v>0</v>
      </c>
      <c r="Q128" s="10">
        <v>0.27346940192202268</v>
      </c>
      <c r="R128" s="182">
        <v>0.27346940192202268</v>
      </c>
      <c r="S128" s="10">
        <v>0.86370448293442847</v>
      </c>
      <c r="T128" s="10">
        <v>1.6903328608240986</v>
      </c>
      <c r="U128" s="10">
        <v>2.4389209309381781</v>
      </c>
      <c r="V128" s="10">
        <v>2.9609680055004</v>
      </c>
      <c r="W128" s="182">
        <v>7.9539262801971047</v>
      </c>
      <c r="X128" s="10">
        <v>3.9673815176665386</v>
      </c>
      <c r="Y128" s="10">
        <v>3.7029335837438992</v>
      </c>
    </row>
    <row r="129" spans="2:33" ht="12" customHeight="1" x14ac:dyDescent="0.25">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row>
    <row r="130" spans="2:33" ht="11.25" x14ac:dyDescent="0.25">
      <c r="B130" s="242" t="s">
        <v>230</v>
      </c>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row>
    <row r="131" spans="2:33" ht="16.5" customHeight="1" x14ac:dyDescent="0.25">
      <c r="B131" s="242" t="s">
        <v>231</v>
      </c>
      <c r="C131" s="242"/>
      <c r="D131" s="242"/>
      <c r="E131" s="242"/>
      <c r="F131" s="242"/>
      <c r="G131" s="242"/>
      <c r="H131" s="242"/>
      <c r="I131" s="242"/>
      <c r="J131" s="242"/>
      <c r="K131" s="242"/>
      <c r="L131" s="242"/>
      <c r="M131" s="242"/>
      <c r="N131" s="242"/>
      <c r="O131" s="242"/>
      <c r="P131" s="242"/>
      <c r="Q131" s="242"/>
      <c r="R131" s="242"/>
    </row>
    <row r="132" spans="2:33" ht="12" customHeight="1" x14ac:dyDescent="0.25">
      <c r="B132" s="212"/>
    </row>
  </sheetData>
  <mergeCells count="2">
    <mergeCell ref="B131:R131"/>
    <mergeCell ref="B130:Y130"/>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4"/>
  <sheetViews>
    <sheetView showGridLines="0" zoomScale="115" zoomScaleNormal="115" workbookViewId="0"/>
  </sheetViews>
  <sheetFormatPr defaultColWidth="8.7109375" defaultRowHeight="15" customHeight="1" x14ac:dyDescent="0.2"/>
  <cols>
    <col min="1" max="1" width="5.7109375" style="132" customWidth="1"/>
    <col min="2" max="2" width="28.7109375" style="113" customWidth="1"/>
    <col min="3" max="3" width="7.7109375" style="130" customWidth="1"/>
    <col min="4" max="25" width="9.7109375" style="113" customWidth="1"/>
    <col min="26" max="16384" width="8.7109375" style="113"/>
  </cols>
  <sheetData>
    <row r="1" spans="1:25" s="14" customFormat="1" ht="15" customHeight="1" x14ac:dyDescent="0.25">
      <c r="A1" s="110"/>
      <c r="C1" s="117"/>
    </row>
    <row r="2" spans="1:25" s="14" customFormat="1" ht="15" customHeight="1" x14ac:dyDescent="0.25">
      <c r="A2" s="110"/>
      <c r="C2" s="117"/>
    </row>
    <row r="3" spans="1:25" s="14" customFormat="1" ht="15" customHeight="1" x14ac:dyDescent="0.25">
      <c r="A3" s="110"/>
      <c r="B3" s="98" t="s">
        <v>166</v>
      </c>
      <c r="C3" s="118"/>
    </row>
    <row r="4" spans="1:25" s="14" customFormat="1" ht="8.1" customHeight="1" x14ac:dyDescent="0.25">
      <c r="A4" s="110"/>
      <c r="B4" s="98"/>
      <c r="C4" s="118"/>
    </row>
    <row r="5" spans="1:25" s="14" customFormat="1" ht="20.100000000000001" customHeight="1" x14ac:dyDescent="0.25">
      <c r="A5" s="110"/>
      <c r="B5" s="122" t="s">
        <v>0</v>
      </c>
      <c r="C5" s="123"/>
      <c r="D5" s="124" t="s">
        <v>22</v>
      </c>
      <c r="E5" s="124" t="s">
        <v>29</v>
      </c>
      <c r="F5" s="124" t="s">
        <v>31</v>
      </c>
      <c r="G5" s="124" t="s">
        <v>32</v>
      </c>
      <c r="H5" s="125">
        <v>2020</v>
      </c>
      <c r="I5" s="124" t="s">
        <v>41</v>
      </c>
      <c r="J5" s="124" t="s">
        <v>49</v>
      </c>
      <c r="K5" s="124" t="s">
        <v>50</v>
      </c>
      <c r="L5" s="124" t="s">
        <v>51</v>
      </c>
      <c r="M5" s="125">
        <v>2021</v>
      </c>
      <c r="N5" s="124" t="s">
        <v>52</v>
      </c>
      <c r="O5" s="124" t="s">
        <v>203</v>
      </c>
      <c r="P5" s="124" t="s">
        <v>210</v>
      </c>
      <c r="Q5" s="124" t="s">
        <v>213</v>
      </c>
      <c r="R5" s="125">
        <v>2022</v>
      </c>
      <c r="S5" s="124" t="s">
        <v>222</v>
      </c>
      <c r="T5" s="124" t="s">
        <v>234</v>
      </c>
      <c r="U5" s="124" t="s">
        <v>240</v>
      </c>
      <c r="V5" s="124" t="s">
        <v>242</v>
      </c>
      <c r="W5" s="125">
        <v>2023</v>
      </c>
      <c r="X5" s="124" t="s">
        <v>246</v>
      </c>
      <c r="Y5" s="124" t="s">
        <v>261</v>
      </c>
    </row>
    <row r="6" spans="1:25" s="14" customFormat="1" ht="15" customHeight="1" x14ac:dyDescent="0.25">
      <c r="A6" s="110">
        <v>2</v>
      </c>
      <c r="B6" s="11" t="s">
        <v>188</v>
      </c>
      <c r="C6" s="129" t="s">
        <v>169</v>
      </c>
      <c r="D6" s="141">
        <v>137.37285399999999</v>
      </c>
      <c r="E6" s="13">
        <v>114.12052693215514</v>
      </c>
      <c r="F6" s="13">
        <v>148.09062504479576</v>
      </c>
      <c r="G6" s="13">
        <v>151.11435295116948</v>
      </c>
      <c r="H6" s="175">
        <v>550.69835892812034</v>
      </c>
      <c r="I6" s="141">
        <v>138.54843714296891</v>
      </c>
      <c r="J6" s="13">
        <v>146.69990896832732</v>
      </c>
      <c r="K6" s="13">
        <v>144.55987984040354</v>
      </c>
      <c r="L6" s="13">
        <v>148.09082798580073</v>
      </c>
      <c r="M6" s="175">
        <v>577.89905393750041</v>
      </c>
      <c r="N6" s="141">
        <v>123.96655797797729</v>
      </c>
      <c r="O6" s="13">
        <v>141.35103919888115</v>
      </c>
      <c r="P6" s="13">
        <v>151.67677494461967</v>
      </c>
      <c r="Q6" s="13">
        <v>158.89128397505999</v>
      </c>
      <c r="R6" s="175">
        <v>575.88565609653801</v>
      </c>
      <c r="S6" s="141">
        <v>135.69146195786669</v>
      </c>
      <c r="T6" s="13">
        <v>140.42698891967794</v>
      </c>
      <c r="U6" s="13">
        <v>144.4876701897368</v>
      </c>
      <c r="V6" s="13">
        <v>135.35125505498746</v>
      </c>
      <c r="W6" s="175">
        <v>555.9573761222689</v>
      </c>
      <c r="X6" s="141">
        <v>130.97345399929429</v>
      </c>
      <c r="Y6" s="13">
        <v>139.28117087788871</v>
      </c>
    </row>
    <row r="7" spans="1:25" s="14" customFormat="1" ht="15" customHeight="1" x14ac:dyDescent="0.25">
      <c r="A7" s="110">
        <v>6</v>
      </c>
      <c r="B7" s="11" t="s">
        <v>189</v>
      </c>
      <c r="C7" s="129" t="s">
        <v>169</v>
      </c>
      <c r="D7" s="12">
        <v>7.9542199999999941</v>
      </c>
      <c r="E7" s="13">
        <v>5.7363500072002429</v>
      </c>
      <c r="F7" s="13">
        <v>10.294334981727975</v>
      </c>
      <c r="G7" s="13">
        <v>10.689602980995177</v>
      </c>
      <c r="H7" s="175">
        <v>34.67450796992339</v>
      </c>
      <c r="I7" s="12">
        <v>9.8367259826660156</v>
      </c>
      <c r="J7" s="13">
        <v>9.8709899998989723</v>
      </c>
      <c r="K7" s="13">
        <v>10.948320016145706</v>
      </c>
      <c r="L7" s="13">
        <v>10.282131012916565</v>
      </c>
      <c r="M7" s="175">
        <v>40.938167011627257</v>
      </c>
      <c r="N7" s="12">
        <v>10.35999203386903</v>
      </c>
      <c r="O7" s="13">
        <v>10.755909030735493</v>
      </c>
      <c r="P7" s="13">
        <v>10.660100017380715</v>
      </c>
      <c r="Q7" s="13">
        <v>8.5385539760664084</v>
      </c>
      <c r="R7" s="175">
        <v>40.314555058051646</v>
      </c>
      <c r="S7" s="12">
        <v>8.0979599975645549</v>
      </c>
      <c r="T7" s="13">
        <v>8.4669249826669688</v>
      </c>
      <c r="U7" s="13">
        <v>9.3708969817096364</v>
      </c>
      <c r="V7" s="13">
        <v>7.9494100002288803</v>
      </c>
      <c r="W7" s="175">
        <v>33.88519196217004</v>
      </c>
      <c r="X7" s="12">
        <v>7.5788069877624498</v>
      </c>
      <c r="Y7" s="13">
        <v>8.7175499815940807</v>
      </c>
    </row>
    <row r="8" spans="1:25" s="14" customFormat="1" ht="15" customHeight="1" x14ac:dyDescent="0.25">
      <c r="A8" s="110"/>
      <c r="B8" s="11"/>
      <c r="C8" s="129"/>
      <c r="D8" s="12"/>
      <c r="E8" s="13"/>
      <c r="F8" s="13"/>
      <c r="G8" s="13"/>
      <c r="H8" s="175"/>
      <c r="I8" s="12"/>
      <c r="J8" s="13"/>
      <c r="K8" s="13"/>
      <c r="L8" s="13"/>
      <c r="M8" s="175"/>
      <c r="N8" s="12"/>
      <c r="O8" s="13"/>
      <c r="P8" s="13"/>
      <c r="Q8" s="13"/>
      <c r="R8" s="175"/>
      <c r="S8" s="12"/>
      <c r="T8" s="13"/>
      <c r="U8" s="13"/>
      <c r="V8" s="13"/>
      <c r="W8" s="175"/>
      <c r="X8" s="12"/>
      <c r="Y8" s="13"/>
    </row>
    <row r="9" spans="1:25" s="14" customFormat="1" ht="15" customHeight="1" x14ac:dyDescent="0.25">
      <c r="A9" s="110">
        <v>14</v>
      </c>
      <c r="B9" s="131" t="s">
        <v>190</v>
      </c>
      <c r="C9" s="120" t="s">
        <v>187</v>
      </c>
      <c r="D9" s="229" t="s">
        <v>202</v>
      </c>
      <c r="E9" s="230" t="s">
        <v>202</v>
      </c>
      <c r="F9" s="230" t="s">
        <v>202</v>
      </c>
      <c r="G9" s="230" t="s">
        <v>202</v>
      </c>
      <c r="H9" s="231" t="s">
        <v>202</v>
      </c>
      <c r="I9" s="128">
        <v>0.18011806313768269</v>
      </c>
      <c r="J9" s="127">
        <v>0.19621396439493749</v>
      </c>
      <c r="K9" s="127">
        <v>0.22681093836040028</v>
      </c>
      <c r="L9" s="127">
        <v>0.22797078672149459</v>
      </c>
      <c r="M9" s="176">
        <v>0.20802964353562009</v>
      </c>
      <c r="N9" s="128">
        <v>0.25242294423619083</v>
      </c>
      <c r="O9" s="127">
        <v>0.28709584065585314</v>
      </c>
      <c r="P9" s="127">
        <v>0.25838545389940587</v>
      </c>
      <c r="Q9" s="127">
        <v>0.24701701723227701</v>
      </c>
      <c r="R9" s="176">
        <v>0.26094730985334197</v>
      </c>
      <c r="S9" s="128">
        <v>0.30617374615737836</v>
      </c>
      <c r="T9" s="127">
        <v>0.32280502424690438</v>
      </c>
      <c r="U9" s="127">
        <v>0.29459431268584535</v>
      </c>
      <c r="V9" s="127">
        <v>0.29213206969994593</v>
      </c>
      <c r="W9" s="176">
        <v>0.30488103708793912</v>
      </c>
      <c r="X9" s="128">
        <v>0.303477729603296</v>
      </c>
      <c r="Y9" s="127">
        <v>0.30291914494038252</v>
      </c>
    </row>
    <row r="10" spans="1:25" s="14" customFormat="1" ht="15" customHeight="1" x14ac:dyDescent="0.25">
      <c r="A10" s="110">
        <v>2</v>
      </c>
      <c r="B10" s="8" t="s">
        <v>191</v>
      </c>
      <c r="C10" s="120" t="s">
        <v>187</v>
      </c>
      <c r="D10" s="128">
        <v>0.79366978042048053</v>
      </c>
      <c r="E10" s="127">
        <v>0.70290208968930223</v>
      </c>
      <c r="F10" s="127">
        <v>0.78569645870978055</v>
      </c>
      <c r="G10" s="127">
        <v>0.91759838252969095</v>
      </c>
      <c r="H10" s="176">
        <v>0.80707617048171787</v>
      </c>
      <c r="I10" s="128">
        <v>0.99239738313076964</v>
      </c>
      <c r="J10" s="127">
        <v>1.0786487329166321</v>
      </c>
      <c r="K10" s="127">
        <v>1.1604226137903564</v>
      </c>
      <c r="L10" s="127">
        <v>1.2842143908519981</v>
      </c>
      <c r="M10" s="176">
        <v>1.1303482776344216</v>
      </c>
      <c r="N10" s="128">
        <v>1.2554544547359636</v>
      </c>
      <c r="O10" s="127">
        <v>1.4575094027677939</v>
      </c>
      <c r="P10" s="127">
        <v>1.3638932856235764</v>
      </c>
      <c r="Q10" s="127">
        <v>1.2020645076340153</v>
      </c>
      <c r="R10" s="176">
        <v>1.3382819537468409</v>
      </c>
      <c r="S10" s="128">
        <v>1.2525372493358498</v>
      </c>
      <c r="T10" s="127">
        <v>1.122322690942118</v>
      </c>
      <c r="U10" s="127">
        <v>1.0088851355900417</v>
      </c>
      <c r="V10" s="127">
        <v>1.0040437620690033</v>
      </c>
      <c r="W10" s="176">
        <v>1.0955927349820347</v>
      </c>
      <c r="X10" s="128">
        <v>0.98386634856759414</v>
      </c>
      <c r="Y10" s="127">
        <v>1.1946181823812025</v>
      </c>
    </row>
    <row r="11" spans="1:25" s="14" customFormat="1" ht="15" customHeight="1" x14ac:dyDescent="0.25">
      <c r="A11" s="110"/>
      <c r="C11" s="117"/>
    </row>
    <row r="12" spans="1:25" s="14" customFormat="1" ht="20.100000000000001" customHeight="1" x14ac:dyDescent="0.25">
      <c r="A12" s="110"/>
      <c r="B12" s="99" t="s">
        <v>7</v>
      </c>
      <c r="C12" s="139"/>
      <c r="D12" s="140" t="str">
        <f t="shared" ref="D12:Y12" si="0">D$5</f>
        <v>1Q20</v>
      </c>
      <c r="E12" s="140" t="str">
        <f t="shared" si="0"/>
        <v>2Q20</v>
      </c>
      <c r="F12" s="140" t="str">
        <f t="shared" si="0"/>
        <v>3Q20</v>
      </c>
      <c r="G12" s="140" t="str">
        <f t="shared" si="0"/>
        <v>4Q20</v>
      </c>
      <c r="H12" s="140">
        <f>H$5</f>
        <v>2020</v>
      </c>
      <c r="I12" s="140" t="str">
        <f t="shared" si="0"/>
        <v>1Q21</v>
      </c>
      <c r="J12" s="140" t="str">
        <f t="shared" si="0"/>
        <v>2Q21</v>
      </c>
      <c r="K12" s="140" t="str">
        <f t="shared" si="0"/>
        <v>3Q21</v>
      </c>
      <c r="L12" s="140" t="str">
        <f t="shared" si="0"/>
        <v>4Q21</v>
      </c>
      <c r="M12" s="140">
        <f>M$5</f>
        <v>2021</v>
      </c>
      <c r="N12" s="140" t="str">
        <f t="shared" si="0"/>
        <v>1Q22</v>
      </c>
      <c r="O12" s="140" t="str">
        <f t="shared" si="0"/>
        <v>2Q22</v>
      </c>
      <c r="P12" s="140" t="str">
        <f t="shared" si="0"/>
        <v>3Q22</v>
      </c>
      <c r="Q12" s="140" t="str">
        <f t="shared" si="0"/>
        <v>4Q22</v>
      </c>
      <c r="R12" s="140">
        <f t="shared" si="0"/>
        <v>2022</v>
      </c>
      <c r="S12" s="140" t="str">
        <f t="shared" si="0"/>
        <v>1Q23</v>
      </c>
      <c r="T12" s="140" t="str">
        <f t="shared" si="0"/>
        <v>2Q23</v>
      </c>
      <c r="U12" s="140" t="str">
        <f t="shared" si="0"/>
        <v>3Q23</v>
      </c>
      <c r="V12" s="140" t="str">
        <f t="shared" si="0"/>
        <v>4Q23</v>
      </c>
      <c r="W12" s="140">
        <f t="shared" si="0"/>
        <v>2023</v>
      </c>
      <c r="X12" s="140" t="str">
        <f t="shared" si="0"/>
        <v>1Q24</v>
      </c>
      <c r="Y12" s="140" t="str">
        <f t="shared" si="0"/>
        <v>2Q24</v>
      </c>
    </row>
    <row r="13" spans="1:25" s="14" customFormat="1" ht="15" customHeight="1" x14ac:dyDescent="0.25">
      <c r="A13" s="110">
        <v>15</v>
      </c>
      <c r="B13" s="11" t="s">
        <v>188</v>
      </c>
      <c r="C13" s="129" t="s">
        <v>169</v>
      </c>
      <c r="D13" s="141">
        <v>76.157798999999997</v>
      </c>
      <c r="E13" s="13">
        <v>57.647619953536037</v>
      </c>
      <c r="F13" s="13">
        <v>81.605853061936386</v>
      </c>
      <c r="G13" s="13">
        <v>87.496037945425044</v>
      </c>
      <c r="H13" s="175">
        <v>302.90730996089746</v>
      </c>
      <c r="I13" s="141">
        <v>77.502027151800164</v>
      </c>
      <c r="J13" s="13">
        <v>85.787202959982878</v>
      </c>
      <c r="K13" s="13">
        <v>80.785097856094353</v>
      </c>
      <c r="L13" s="13">
        <v>89.372840949711801</v>
      </c>
      <c r="M13" s="175">
        <v>333.44716891758924</v>
      </c>
      <c r="N13" s="141">
        <v>74.268931962553523</v>
      </c>
      <c r="O13" s="13">
        <v>80.999690195382598</v>
      </c>
      <c r="P13" s="13">
        <v>92.099528953692428</v>
      </c>
      <c r="Q13" s="13">
        <v>93.040362964827551</v>
      </c>
      <c r="R13" s="175">
        <v>340.40851407645607</v>
      </c>
      <c r="S13" s="141">
        <v>78.754956961708075</v>
      </c>
      <c r="T13" s="13">
        <v>81.175974910853128</v>
      </c>
      <c r="U13" s="13">
        <v>87.100509169104569</v>
      </c>
      <c r="V13" s="13">
        <v>79.354328050246224</v>
      </c>
      <c r="W13" s="175">
        <v>326.38576909191204</v>
      </c>
      <c r="X13" s="141">
        <v>72.744456986923694</v>
      </c>
      <c r="Y13" s="13">
        <v>83.655638866682082</v>
      </c>
    </row>
    <row r="14" spans="1:25" s="14" customFormat="1" ht="15" customHeight="1" x14ac:dyDescent="0.25">
      <c r="A14" s="110">
        <v>21</v>
      </c>
      <c r="B14" s="228" t="s">
        <v>6</v>
      </c>
      <c r="C14" s="224" t="s">
        <v>170</v>
      </c>
      <c r="D14" s="225">
        <v>0.93083607133834734</v>
      </c>
      <c r="E14" s="226">
        <v>0.93666527359280771</v>
      </c>
      <c r="F14" s="226">
        <v>0.93499491806166679</v>
      </c>
      <c r="G14" s="226">
        <v>0.94361266996229198</v>
      </c>
      <c r="H14" s="227">
        <v>0.9365</v>
      </c>
      <c r="I14" s="225">
        <v>0.94814362366420402</v>
      </c>
      <c r="J14" s="226">
        <v>0.94750000000000001</v>
      </c>
      <c r="K14" s="226">
        <v>0.94106666666666661</v>
      </c>
      <c r="L14" s="226">
        <v>0.93566666666666665</v>
      </c>
      <c r="M14" s="227">
        <v>0.94347499999999995</v>
      </c>
      <c r="N14" s="225">
        <v>0.94673262103089917</v>
      </c>
      <c r="O14" s="226">
        <v>0.94573359612127939</v>
      </c>
      <c r="P14" s="226">
        <v>0.94425415429934689</v>
      </c>
      <c r="Q14" s="226">
        <v>0.94943435574605051</v>
      </c>
      <c r="R14" s="227">
        <v>0.94654337909494535</v>
      </c>
      <c r="S14" s="225">
        <v>0.94012216272438787</v>
      </c>
      <c r="T14" s="226">
        <v>0.93796455011857671</v>
      </c>
      <c r="U14" s="226">
        <v>0.92638577180446002</v>
      </c>
      <c r="V14" s="226">
        <v>0.95278656077623058</v>
      </c>
      <c r="W14" s="227">
        <v>0.93795911313039337</v>
      </c>
      <c r="X14" s="225">
        <v>0.95840000000000003</v>
      </c>
      <c r="Y14" s="226">
        <v>0.93843333333333334</v>
      </c>
    </row>
    <row r="15" spans="1:25" s="14" customFormat="1" ht="15" customHeight="1" x14ac:dyDescent="0.25">
      <c r="A15" s="110"/>
      <c r="B15" s="11"/>
      <c r="C15" s="129"/>
      <c r="D15" s="12"/>
      <c r="E15" s="13"/>
      <c r="F15" s="13"/>
      <c r="G15" s="13"/>
      <c r="H15" s="175"/>
      <c r="I15" s="12"/>
      <c r="J15" s="13"/>
      <c r="K15" s="13"/>
      <c r="L15" s="13"/>
      <c r="M15" s="175"/>
      <c r="N15" s="12"/>
      <c r="O15" s="13"/>
      <c r="P15" s="13"/>
      <c r="Q15" s="13"/>
      <c r="R15" s="175"/>
      <c r="S15" s="12"/>
      <c r="T15" s="13"/>
      <c r="U15" s="13"/>
      <c r="V15" s="13"/>
      <c r="W15" s="175"/>
      <c r="X15" s="12"/>
      <c r="Y15" s="13"/>
    </row>
    <row r="16" spans="1:25" s="14" customFormat="1" ht="15" customHeight="1" x14ac:dyDescent="0.25">
      <c r="A16" s="110">
        <v>27</v>
      </c>
      <c r="B16" s="131" t="s">
        <v>190</v>
      </c>
      <c r="C16" s="120" t="s">
        <v>187</v>
      </c>
      <c r="D16" s="229" t="s">
        <v>202</v>
      </c>
      <c r="E16" s="230" t="s">
        <v>202</v>
      </c>
      <c r="F16" s="230" t="s">
        <v>202</v>
      </c>
      <c r="G16" s="230" t="s">
        <v>202</v>
      </c>
      <c r="H16" s="231" t="s">
        <v>202</v>
      </c>
      <c r="I16" s="128">
        <v>0.20612142010573212</v>
      </c>
      <c r="J16" s="127">
        <v>0.21653537795559477</v>
      </c>
      <c r="K16" s="127">
        <v>0.28004065970869224</v>
      </c>
      <c r="L16" s="127">
        <v>0.26458341454539103</v>
      </c>
      <c r="M16" s="176">
        <v>0.2416510519347404</v>
      </c>
      <c r="N16" s="128">
        <v>0.27453131292929761</v>
      </c>
      <c r="O16" s="127">
        <v>0.31355342683107695</v>
      </c>
      <c r="P16" s="127">
        <v>0.26233196304045381</v>
      </c>
      <c r="Q16" s="127">
        <v>0.24074568115257389</v>
      </c>
      <c r="R16" s="176">
        <v>0.27097642297788177</v>
      </c>
      <c r="S16" s="128">
        <v>0.29043119031991321</v>
      </c>
      <c r="T16" s="127">
        <v>0.29859002768374854</v>
      </c>
      <c r="U16" s="127">
        <v>0.26481257901083577</v>
      </c>
      <c r="V16" s="127">
        <v>0.25812078685113099</v>
      </c>
      <c r="W16" s="176">
        <v>0.27776739050163207</v>
      </c>
      <c r="X16" s="128">
        <v>0.27368463275719779</v>
      </c>
      <c r="Y16" s="127">
        <v>0.27497769665144611</v>
      </c>
    </row>
    <row r="17" spans="1:25" s="14" customFormat="1" ht="15" customHeight="1" x14ac:dyDescent="0.25">
      <c r="A17" s="110">
        <v>19</v>
      </c>
      <c r="B17" s="8" t="s">
        <v>191</v>
      </c>
      <c r="C17" s="120" t="s">
        <v>187</v>
      </c>
      <c r="D17" s="128">
        <v>0.80336618739527788</v>
      </c>
      <c r="E17" s="127">
        <v>0.81400474766244391</v>
      </c>
      <c r="F17" s="127">
        <v>0.80535211726507083</v>
      </c>
      <c r="G17" s="127">
        <v>0.92940684915990646</v>
      </c>
      <c r="H17" s="176">
        <v>0.8511317437411271</v>
      </c>
      <c r="I17" s="128">
        <v>1.0054204366895547</v>
      </c>
      <c r="J17" s="127">
        <v>1.0645172549017652</v>
      </c>
      <c r="K17" s="127">
        <v>1.2643195771092959</v>
      </c>
      <c r="L17" s="127">
        <v>1.3109845931811006</v>
      </c>
      <c r="M17" s="176">
        <v>1.1622411434487951</v>
      </c>
      <c r="N17" s="128">
        <v>1.2790685942412865</v>
      </c>
      <c r="O17" s="127">
        <v>1.3236516407173815</v>
      </c>
      <c r="P17" s="127">
        <v>1.3383026727570717</v>
      </c>
      <c r="Q17" s="127">
        <v>1.1822873827261655</v>
      </c>
      <c r="R17" s="176">
        <v>1.2788861881458009</v>
      </c>
      <c r="S17" s="128">
        <v>1.1704187146862719</v>
      </c>
      <c r="T17" s="127">
        <v>1.0639915639549555</v>
      </c>
      <c r="U17" s="127">
        <v>0.97292564183857555</v>
      </c>
      <c r="V17" s="127">
        <v>0.93901177373721123</v>
      </c>
      <c r="W17" s="176">
        <v>1.0349827830768676</v>
      </c>
      <c r="X17" s="128">
        <v>0.9182081794215825</v>
      </c>
      <c r="Y17" s="127">
        <v>1.1777784478044622</v>
      </c>
    </row>
    <row r="18" spans="1:25" s="14" customFormat="1" ht="15" customHeight="1" x14ac:dyDescent="0.25">
      <c r="A18" s="110"/>
      <c r="C18" s="117"/>
    </row>
    <row r="19" spans="1:25" s="14" customFormat="1" ht="20.100000000000001" customHeight="1" x14ac:dyDescent="0.25">
      <c r="A19" s="110"/>
      <c r="B19" s="99" t="s">
        <v>8</v>
      </c>
      <c r="C19" s="139"/>
      <c r="D19" s="140" t="str">
        <f t="shared" ref="D19:Y19" si="1">D$5</f>
        <v>1Q20</v>
      </c>
      <c r="E19" s="140" t="str">
        <f t="shared" si="1"/>
        <v>2Q20</v>
      </c>
      <c r="F19" s="140" t="str">
        <f t="shared" si="1"/>
        <v>3Q20</v>
      </c>
      <c r="G19" s="140" t="str">
        <f t="shared" si="1"/>
        <v>4Q20</v>
      </c>
      <c r="H19" s="140">
        <f>H$5</f>
        <v>2020</v>
      </c>
      <c r="I19" s="140" t="str">
        <f t="shared" si="1"/>
        <v>1Q21</v>
      </c>
      <c r="J19" s="140" t="str">
        <f t="shared" si="1"/>
        <v>2Q21</v>
      </c>
      <c r="K19" s="140" t="str">
        <f t="shared" si="1"/>
        <v>3Q21</v>
      </c>
      <c r="L19" s="140" t="str">
        <f t="shared" si="1"/>
        <v>4Q21</v>
      </c>
      <c r="M19" s="140">
        <f>M$5</f>
        <v>2021</v>
      </c>
      <c r="N19" s="140" t="str">
        <f t="shared" si="1"/>
        <v>1Q22</v>
      </c>
      <c r="O19" s="140" t="str">
        <f t="shared" si="1"/>
        <v>2Q22</v>
      </c>
      <c r="P19" s="140" t="str">
        <f t="shared" si="1"/>
        <v>3Q22</v>
      </c>
      <c r="Q19" s="140" t="str">
        <f t="shared" si="1"/>
        <v>4Q22</v>
      </c>
      <c r="R19" s="140">
        <f t="shared" si="1"/>
        <v>2022</v>
      </c>
      <c r="S19" s="140" t="str">
        <f t="shared" si="1"/>
        <v>1Q23</v>
      </c>
      <c r="T19" s="140" t="str">
        <f t="shared" si="1"/>
        <v>2Q23</v>
      </c>
      <c r="U19" s="140" t="str">
        <f t="shared" si="1"/>
        <v>3Q23</v>
      </c>
      <c r="V19" s="140" t="str">
        <f t="shared" si="1"/>
        <v>4Q23</v>
      </c>
      <c r="W19" s="140">
        <f t="shared" si="1"/>
        <v>2023</v>
      </c>
      <c r="X19" s="140" t="str">
        <f t="shared" si="1"/>
        <v>1Q24</v>
      </c>
      <c r="Y19" s="140" t="str">
        <f t="shared" si="1"/>
        <v>2Q24</v>
      </c>
    </row>
    <row r="20" spans="1:25" s="14" customFormat="1" ht="15" customHeight="1" x14ac:dyDescent="0.25">
      <c r="A20" s="110">
        <v>20</v>
      </c>
      <c r="B20" s="11" t="s">
        <v>188</v>
      </c>
      <c r="C20" s="129" t="s">
        <v>169</v>
      </c>
      <c r="D20" s="12">
        <v>40.402828000000007</v>
      </c>
      <c r="E20" s="13">
        <v>38.284862019134998</v>
      </c>
      <c r="F20" s="13">
        <v>47.837212985287898</v>
      </c>
      <c r="G20" s="13">
        <v>42.674254974032401</v>
      </c>
      <c r="H20" s="175">
        <v>169.1991579784553</v>
      </c>
      <c r="I20" s="12">
        <v>41.184090993129971</v>
      </c>
      <c r="J20" s="13">
        <v>40.469343001275774</v>
      </c>
      <c r="K20" s="13">
        <v>44.067115968207368</v>
      </c>
      <c r="L20" s="13">
        <v>37.940208038383481</v>
      </c>
      <c r="M20" s="175">
        <v>163.66075800099657</v>
      </c>
      <c r="N20" s="12">
        <v>30.508957993744851</v>
      </c>
      <c r="O20" s="13">
        <v>39.85298399472714</v>
      </c>
      <c r="P20" s="13">
        <v>37.296664971704487</v>
      </c>
      <c r="Q20" s="13">
        <v>44.10099602119827</v>
      </c>
      <c r="R20" s="175">
        <v>151.75960298137471</v>
      </c>
      <c r="S20" s="12">
        <v>36.7632719891119</v>
      </c>
      <c r="T20" s="13">
        <v>38.913652010781291</v>
      </c>
      <c r="U20" s="13">
        <v>38.030187994249289</v>
      </c>
      <c r="V20" s="13">
        <v>33.394943005712499</v>
      </c>
      <c r="W20" s="175">
        <v>147.10205499985497</v>
      </c>
      <c r="X20" s="12">
        <v>38.416059015488621</v>
      </c>
      <c r="Y20" s="13">
        <v>34.383843022960662</v>
      </c>
    </row>
    <row r="21" spans="1:25" s="14" customFormat="1" ht="15" customHeight="1" x14ac:dyDescent="0.25">
      <c r="A21" s="110">
        <v>28</v>
      </c>
      <c r="B21" s="228" t="s">
        <v>6</v>
      </c>
      <c r="C21" s="224" t="s">
        <v>170</v>
      </c>
      <c r="D21" s="225">
        <v>0.95164631353376383</v>
      </c>
      <c r="E21" s="226">
        <v>0.95385275211078957</v>
      </c>
      <c r="F21" s="226">
        <v>0.94812501226794732</v>
      </c>
      <c r="G21" s="226">
        <v>0.9401170867055848</v>
      </c>
      <c r="H21" s="227">
        <v>0.94841622703542805</v>
      </c>
      <c r="I21" s="225">
        <v>0.94595690071117899</v>
      </c>
      <c r="J21" s="226">
        <v>0.95430000000000004</v>
      </c>
      <c r="K21" s="226">
        <v>0.94669999999999999</v>
      </c>
      <c r="L21" s="226">
        <v>0.93910000000000005</v>
      </c>
      <c r="M21" s="227">
        <v>0.94679999999999997</v>
      </c>
      <c r="N21" s="225">
        <v>0.94510979564188602</v>
      </c>
      <c r="O21" s="226">
        <v>0.91817701509659899</v>
      </c>
      <c r="P21" s="226">
        <v>0.89517907920861883</v>
      </c>
      <c r="Q21" s="226">
        <v>0.91734546580402199</v>
      </c>
      <c r="R21" s="227">
        <v>0.91646924606283797</v>
      </c>
      <c r="S21" s="225">
        <v>0.91446345335702883</v>
      </c>
      <c r="T21" s="226">
        <v>0.91700000000000004</v>
      </c>
      <c r="U21" s="226">
        <v>0.89280000000000004</v>
      </c>
      <c r="V21" s="226">
        <v>0.90458592358129275</v>
      </c>
      <c r="W21" s="227">
        <v>0.90140045794521917</v>
      </c>
      <c r="X21" s="225">
        <v>0.90510000000000002</v>
      </c>
      <c r="Y21" s="226">
        <v>0.91059999999999997</v>
      </c>
    </row>
    <row r="22" spans="1:25" s="14" customFormat="1" ht="15" customHeight="1" x14ac:dyDescent="0.25">
      <c r="A22" s="110">
        <v>24</v>
      </c>
      <c r="B22" s="11" t="s">
        <v>189</v>
      </c>
      <c r="C22" s="129" t="s">
        <v>169</v>
      </c>
      <c r="D22" s="12">
        <v>7.9542199999999941</v>
      </c>
      <c r="E22" s="13">
        <v>5.7363500072002429</v>
      </c>
      <c r="F22" s="13">
        <v>10.294334981727975</v>
      </c>
      <c r="G22" s="13">
        <v>10.689602980995177</v>
      </c>
      <c r="H22" s="175">
        <v>34.67450796992339</v>
      </c>
      <c r="I22" s="12">
        <v>9.8367259826660156</v>
      </c>
      <c r="J22" s="13">
        <v>9.8709899998989723</v>
      </c>
      <c r="K22" s="13">
        <v>10.948320016145706</v>
      </c>
      <c r="L22" s="13">
        <v>10.282131012916565</v>
      </c>
      <c r="M22" s="175">
        <v>40.938167011627257</v>
      </c>
      <c r="N22" s="12">
        <v>10.35999203386903</v>
      </c>
      <c r="O22" s="13">
        <v>10.755909030735493</v>
      </c>
      <c r="P22" s="13">
        <v>10.660100017380715</v>
      </c>
      <c r="Q22" s="13">
        <v>8.5385539760664084</v>
      </c>
      <c r="R22" s="175">
        <v>40.314555058051646</v>
      </c>
      <c r="S22" s="12">
        <v>8.0979599975645549</v>
      </c>
      <c r="T22" s="13">
        <v>8.4669249826669688</v>
      </c>
      <c r="U22" s="13">
        <v>9.3708969817096364</v>
      </c>
      <c r="V22" s="13">
        <v>7.9494100002288803</v>
      </c>
      <c r="W22" s="175">
        <v>33.88519196217004</v>
      </c>
      <c r="X22" s="12">
        <v>7.5788069877624498</v>
      </c>
      <c r="Y22" s="13">
        <v>8.7175499815940807</v>
      </c>
    </row>
    <row r="23" spans="1:25" s="14" customFormat="1" ht="15" customHeight="1" x14ac:dyDescent="0.25">
      <c r="A23" s="110"/>
      <c r="B23" s="11"/>
      <c r="C23" s="129"/>
      <c r="D23" s="12"/>
      <c r="E23" s="13"/>
      <c r="F23" s="13"/>
      <c r="G23" s="13"/>
      <c r="H23" s="175"/>
      <c r="I23" s="12"/>
      <c r="J23" s="13"/>
      <c r="K23" s="13"/>
      <c r="L23" s="13"/>
      <c r="M23" s="175"/>
      <c r="N23" s="12"/>
      <c r="O23" s="13"/>
      <c r="P23" s="13"/>
      <c r="Q23" s="13"/>
      <c r="R23" s="175"/>
      <c r="S23" s="12"/>
      <c r="T23" s="13"/>
      <c r="U23" s="13"/>
      <c r="V23" s="13"/>
      <c r="W23" s="175"/>
      <c r="X23" s="12"/>
      <c r="Y23" s="13"/>
    </row>
    <row r="24" spans="1:25" s="14" customFormat="1" ht="15" customHeight="1" x14ac:dyDescent="0.25">
      <c r="A24" s="110">
        <v>40</v>
      </c>
      <c r="B24" s="131" t="s">
        <v>190</v>
      </c>
      <c r="C24" s="120" t="s">
        <v>187</v>
      </c>
      <c r="D24" s="229" t="s">
        <v>202</v>
      </c>
      <c r="E24" s="230" t="s">
        <v>202</v>
      </c>
      <c r="F24" s="230" t="s">
        <v>202</v>
      </c>
      <c r="G24" s="230" t="s">
        <v>202</v>
      </c>
      <c r="H24" s="231" t="s">
        <v>202</v>
      </c>
      <c r="I24" s="128">
        <v>0.11325656437214811</v>
      </c>
      <c r="J24" s="127">
        <v>0.12862045297084104</v>
      </c>
      <c r="K24" s="127">
        <v>0.12160141656746049</v>
      </c>
      <c r="L24" s="127">
        <v>0.12701031277981531</v>
      </c>
      <c r="M24" s="176">
        <v>0.12253323315203014</v>
      </c>
      <c r="N24" s="128">
        <v>0.15725197446503364</v>
      </c>
      <c r="O24" s="127">
        <v>0.19416460702549021</v>
      </c>
      <c r="P24" s="127">
        <v>0.19421016781260914</v>
      </c>
      <c r="Q24" s="127">
        <v>0.22050463810200971</v>
      </c>
      <c r="R24" s="176">
        <v>0.19378927550045685</v>
      </c>
      <c r="S24" s="128">
        <v>0.23800302038630239</v>
      </c>
      <c r="T24" s="127">
        <v>0.30620580115573381</v>
      </c>
      <c r="U24" s="127">
        <v>0.2616398267415298</v>
      </c>
      <c r="V24" s="127">
        <v>0.25119939758693138</v>
      </c>
      <c r="W24" s="176">
        <v>0.26499840498403721</v>
      </c>
      <c r="X24" s="128">
        <v>0.28356856338256436</v>
      </c>
      <c r="Y24" s="127">
        <v>0.30727719077705851</v>
      </c>
    </row>
    <row r="25" spans="1:25" s="14" customFormat="1" ht="15" customHeight="1" x14ac:dyDescent="0.25">
      <c r="A25" s="110">
        <v>32</v>
      </c>
      <c r="B25" s="8" t="s">
        <v>191</v>
      </c>
      <c r="C25" s="120" t="s">
        <v>187</v>
      </c>
      <c r="D25" s="128">
        <v>0.72959694066160308</v>
      </c>
      <c r="E25" s="127">
        <v>0.53081027561059269</v>
      </c>
      <c r="F25" s="127">
        <v>0.72613736888440927</v>
      </c>
      <c r="G25" s="127">
        <v>0.90873576009442059</v>
      </c>
      <c r="H25" s="176">
        <v>0.73045203597654595</v>
      </c>
      <c r="I25" s="128">
        <v>0.98827419097736002</v>
      </c>
      <c r="J25" s="127">
        <v>1.1390100864461143</v>
      </c>
      <c r="K25" s="127">
        <v>1.0388294144858814</v>
      </c>
      <c r="L25" s="127">
        <v>1.3061472947679311</v>
      </c>
      <c r="M25" s="176">
        <v>1.1137450128875048</v>
      </c>
      <c r="N25" s="128">
        <v>1.4722540908480768</v>
      </c>
      <c r="O25" s="127">
        <v>1.6658541693665421</v>
      </c>
      <c r="P25" s="127">
        <v>1.3719501900573876</v>
      </c>
      <c r="Q25" s="127">
        <v>1.1740003375250112</v>
      </c>
      <c r="R25" s="176">
        <v>1.4133919954965208</v>
      </c>
      <c r="S25" s="128">
        <v>1.3566459673966038</v>
      </c>
      <c r="T25" s="127">
        <v>1.175115778726221</v>
      </c>
      <c r="U25" s="127">
        <v>0.96653911418160454</v>
      </c>
      <c r="V25" s="127">
        <v>1.1301958668768051</v>
      </c>
      <c r="W25" s="176">
        <v>1.1552562380269473</v>
      </c>
      <c r="X25" s="128">
        <v>1.0261299695566879</v>
      </c>
      <c r="Y25" s="127">
        <v>1.2177814321057494</v>
      </c>
    </row>
    <row r="26" spans="1:25" s="14" customFormat="1" ht="15" customHeight="1" x14ac:dyDescent="0.25">
      <c r="A26" s="110"/>
      <c r="C26" s="117"/>
    </row>
    <row r="27" spans="1:25" s="14" customFormat="1" ht="20.100000000000001" customHeight="1" x14ac:dyDescent="0.25">
      <c r="A27" s="110"/>
      <c r="B27" s="99" t="s">
        <v>9</v>
      </c>
      <c r="C27" s="139"/>
      <c r="D27" s="140" t="str">
        <f t="shared" ref="D27:Y27" si="2">D$5</f>
        <v>1Q20</v>
      </c>
      <c r="E27" s="140" t="str">
        <f t="shared" si="2"/>
        <v>2Q20</v>
      </c>
      <c r="F27" s="140" t="str">
        <f t="shared" si="2"/>
        <v>3Q20</v>
      </c>
      <c r="G27" s="140" t="str">
        <f t="shared" si="2"/>
        <v>4Q20</v>
      </c>
      <c r="H27" s="140">
        <f>H$5</f>
        <v>2020</v>
      </c>
      <c r="I27" s="140" t="str">
        <f t="shared" si="2"/>
        <v>1Q21</v>
      </c>
      <c r="J27" s="140" t="str">
        <f t="shared" si="2"/>
        <v>2Q21</v>
      </c>
      <c r="K27" s="140" t="str">
        <f t="shared" si="2"/>
        <v>3Q21</v>
      </c>
      <c r="L27" s="140" t="str">
        <f t="shared" si="2"/>
        <v>4Q21</v>
      </c>
      <c r="M27" s="140">
        <f>M$5</f>
        <v>2021</v>
      </c>
      <c r="N27" s="140" t="str">
        <f t="shared" si="2"/>
        <v>1Q22</v>
      </c>
      <c r="O27" s="140" t="str">
        <f t="shared" si="2"/>
        <v>2Q22</v>
      </c>
      <c r="P27" s="140" t="str">
        <f t="shared" si="2"/>
        <v>3Q22</v>
      </c>
      <c r="Q27" s="140" t="str">
        <f t="shared" si="2"/>
        <v>4Q22</v>
      </c>
      <c r="R27" s="140">
        <f t="shared" si="2"/>
        <v>2022</v>
      </c>
      <c r="S27" s="140" t="str">
        <f t="shared" si="2"/>
        <v>1Q23</v>
      </c>
      <c r="T27" s="140" t="str">
        <f t="shared" si="2"/>
        <v>2Q23</v>
      </c>
      <c r="U27" s="140" t="str">
        <f t="shared" si="2"/>
        <v>3Q23</v>
      </c>
      <c r="V27" s="140" t="str">
        <f t="shared" si="2"/>
        <v>4Q23</v>
      </c>
      <c r="W27" s="140">
        <f t="shared" si="2"/>
        <v>2023</v>
      </c>
      <c r="X27" s="140" t="str">
        <f t="shared" si="2"/>
        <v>1Q24</v>
      </c>
      <c r="Y27" s="140" t="str">
        <f t="shared" si="2"/>
        <v>2Q24</v>
      </c>
    </row>
    <row r="28" spans="1:25" s="14" customFormat="1" ht="15" customHeight="1" x14ac:dyDescent="0.25">
      <c r="A28" s="110">
        <v>33</v>
      </c>
      <c r="B28" s="11" t="s">
        <v>188</v>
      </c>
      <c r="C28" s="129" t="s">
        <v>169</v>
      </c>
      <c r="D28" s="12">
        <v>20.812226999999996</v>
      </c>
      <c r="E28" s="13">
        <v>18.188044959484099</v>
      </c>
      <c r="F28" s="13">
        <v>18.647558997571469</v>
      </c>
      <c r="G28" s="13">
        <v>20.944060031712056</v>
      </c>
      <c r="H28" s="175">
        <v>78.591890988767616</v>
      </c>
      <c r="I28" s="12">
        <v>19.862318998038766</v>
      </c>
      <c r="J28" s="13">
        <v>20.443363007068637</v>
      </c>
      <c r="K28" s="13">
        <v>19.707666016101836</v>
      </c>
      <c r="L28" s="13">
        <v>20.777778997705461</v>
      </c>
      <c r="M28" s="175">
        <v>80.791127018914693</v>
      </c>
      <c r="N28" s="12">
        <v>19.188668021678922</v>
      </c>
      <c r="O28" s="13">
        <v>20.498365008771419</v>
      </c>
      <c r="P28" s="13">
        <v>22.280581019222737</v>
      </c>
      <c r="Q28" s="13">
        <v>21.749924989034174</v>
      </c>
      <c r="R28" s="175">
        <v>83.717539038707258</v>
      </c>
      <c r="S28" s="12">
        <v>20.173233007046701</v>
      </c>
      <c r="T28" s="13">
        <v>20.337361998043541</v>
      </c>
      <c r="U28" s="13">
        <v>19.356973026382928</v>
      </c>
      <c r="V28" s="13">
        <v>22.601983999028718</v>
      </c>
      <c r="W28" s="175">
        <v>82.469552030501887</v>
      </c>
      <c r="X28" s="12">
        <v>19.812937996881963</v>
      </c>
      <c r="Y28" s="13">
        <v>21.241688988245965</v>
      </c>
    </row>
    <row r="29" spans="1:25" s="14" customFormat="1" ht="15" customHeight="1" x14ac:dyDescent="0.25">
      <c r="A29" s="110">
        <v>43</v>
      </c>
      <c r="B29" s="228" t="s">
        <v>6</v>
      </c>
      <c r="C29" s="224" t="s">
        <v>170</v>
      </c>
      <c r="D29" s="225">
        <v>0.92056027713393851</v>
      </c>
      <c r="E29" s="226">
        <v>0.92756756278400021</v>
      </c>
      <c r="F29" s="226">
        <v>0.93268967154716031</v>
      </c>
      <c r="G29" s="226">
        <v>0.93320484890728761</v>
      </c>
      <c r="H29" s="227">
        <v>0.92845375220839155</v>
      </c>
      <c r="I29" s="225">
        <v>0.93879999999999997</v>
      </c>
      <c r="J29" s="226">
        <v>0.94730000000000003</v>
      </c>
      <c r="K29" s="226">
        <v>0.93180000000000007</v>
      </c>
      <c r="L29" s="226">
        <v>0.92590000000000006</v>
      </c>
      <c r="M29" s="227">
        <v>0.93601390089506087</v>
      </c>
      <c r="N29" s="225">
        <v>0.92359999999999998</v>
      </c>
      <c r="O29" s="226">
        <v>0.9308641980168828</v>
      </c>
      <c r="P29" s="226">
        <v>0.93603789353183653</v>
      </c>
      <c r="Q29" s="226">
        <v>0.93517547821311442</v>
      </c>
      <c r="R29" s="227">
        <v>0.93129999999999991</v>
      </c>
      <c r="S29" s="225">
        <v>0.92326555963175594</v>
      </c>
      <c r="T29" s="226">
        <v>0.94020000000000004</v>
      </c>
      <c r="U29" s="226">
        <v>0.93777820030267434</v>
      </c>
      <c r="V29" s="226">
        <v>0.94641064882574732</v>
      </c>
      <c r="W29" s="227">
        <v>0.94027810145038027</v>
      </c>
      <c r="X29" s="225">
        <v>0.91579999999999995</v>
      </c>
      <c r="Y29" s="226">
        <v>0.94379999999999997</v>
      </c>
    </row>
    <row r="30" spans="1:25" s="14" customFormat="1" ht="15" customHeight="1" x14ac:dyDescent="0.25">
      <c r="B30" s="11"/>
      <c r="C30" s="129"/>
      <c r="D30" s="12"/>
      <c r="E30" s="13"/>
      <c r="F30" s="13"/>
      <c r="G30" s="13"/>
      <c r="H30" s="175"/>
      <c r="I30" s="12"/>
      <c r="J30" s="13"/>
      <c r="K30" s="13"/>
      <c r="L30" s="13"/>
      <c r="M30" s="175"/>
      <c r="N30" s="12"/>
      <c r="O30" s="13"/>
      <c r="P30" s="13"/>
      <c r="Q30" s="13"/>
      <c r="R30" s="175"/>
      <c r="S30" s="12"/>
      <c r="T30" s="13"/>
      <c r="U30" s="13"/>
      <c r="V30" s="13"/>
      <c r="W30" s="175"/>
      <c r="X30" s="12"/>
      <c r="Y30" s="13"/>
    </row>
    <row r="31" spans="1:25" s="14" customFormat="1" ht="15" customHeight="1" x14ac:dyDescent="0.25">
      <c r="A31" s="110">
        <v>53</v>
      </c>
      <c r="B31" s="131" t="s">
        <v>190</v>
      </c>
      <c r="C31" s="120" t="s">
        <v>187</v>
      </c>
      <c r="D31" s="229" t="s">
        <v>202</v>
      </c>
      <c r="E31" s="230" t="s">
        <v>202</v>
      </c>
      <c r="F31" s="230" t="s">
        <v>202</v>
      </c>
      <c r="G31" s="230" t="s">
        <v>202</v>
      </c>
      <c r="H31" s="231" t="s">
        <v>202</v>
      </c>
      <c r="I31" s="128">
        <v>0.23448661876261429</v>
      </c>
      <c r="J31" s="127">
        <v>0.2622829518794908</v>
      </c>
      <c r="K31" s="127">
        <v>0.29887244648346395</v>
      </c>
      <c r="L31" s="127">
        <v>0.29418243805713856</v>
      </c>
      <c r="M31" s="176">
        <v>0.27259456992446285</v>
      </c>
      <c r="N31" s="128">
        <v>0.35912561041096852</v>
      </c>
      <c r="O31" s="127">
        <v>0.39736502457256462</v>
      </c>
      <c r="P31" s="127">
        <v>0.37310593752855942</v>
      </c>
      <c r="Q31" s="127">
        <v>0.33583428947553878</v>
      </c>
      <c r="R31" s="176">
        <v>0.36614374668008814</v>
      </c>
      <c r="S31" s="128">
        <v>0.54250549570264295</v>
      </c>
      <c r="T31" s="127">
        <v>0.45745909111853689</v>
      </c>
      <c r="U31" s="127">
        <v>0.50729680961869472</v>
      </c>
      <c r="V31" s="127">
        <v>0.48607976745988712</v>
      </c>
      <c r="W31" s="176">
        <v>0.49780710841649256</v>
      </c>
      <c r="X31" s="128">
        <v>0.45916265944678625</v>
      </c>
      <c r="Y31" s="127">
        <v>0.40442825430595369</v>
      </c>
    </row>
    <row r="32" spans="1:25" s="14" customFormat="1" ht="15" customHeight="1" x14ac:dyDescent="0.25">
      <c r="A32" s="110">
        <v>45</v>
      </c>
      <c r="B32" s="8" t="s">
        <v>191</v>
      </c>
      <c r="C32" s="120" t="s">
        <v>187</v>
      </c>
      <c r="D32" s="128">
        <v>0.90949794064912293</v>
      </c>
      <c r="E32" s="127">
        <v>0.75199377980012427</v>
      </c>
      <c r="F32" s="127">
        <v>0.88469756929528443</v>
      </c>
      <c r="G32" s="127">
        <v>0.91527058118885884</v>
      </c>
      <c r="H32" s="176">
        <v>0.86882875908506463</v>
      </c>
      <c r="I32" s="128">
        <v>0.92033175123814615</v>
      </c>
      <c r="J32" s="127">
        <v>1.0051850990344826</v>
      </c>
      <c r="K32" s="127">
        <v>1.0769969404756847</v>
      </c>
      <c r="L32" s="127">
        <v>1.1262433435162962</v>
      </c>
      <c r="M32" s="176">
        <v>1.0330291429235081</v>
      </c>
      <c r="N32" s="128">
        <v>1.3501050606015474</v>
      </c>
      <c r="O32" s="127">
        <v>1.498009768589623</v>
      </c>
      <c r="P32" s="127">
        <v>1.4532007572529644</v>
      </c>
      <c r="Q32" s="127">
        <v>1.3524424466454541</v>
      </c>
      <c r="R32" s="176">
        <v>1.4143579581529528</v>
      </c>
      <c r="S32" s="128">
        <v>1.3507450260769089</v>
      </c>
      <c r="T32" s="127">
        <v>1.2373108479874446</v>
      </c>
      <c r="U32" s="127">
        <v>1.2717502137919383</v>
      </c>
      <c r="V32" s="127">
        <v>1.0050393131289528</v>
      </c>
      <c r="W32" s="176">
        <v>1.2094073273616501</v>
      </c>
      <c r="X32" s="128">
        <v>1.1288168864882355</v>
      </c>
      <c r="Y32" s="127">
        <v>1.2139991623759092</v>
      </c>
    </row>
    <row r="34" spans="2:21" ht="18" customHeight="1" x14ac:dyDescent="0.2">
      <c r="B34" s="242" t="s">
        <v>229</v>
      </c>
      <c r="C34" s="242"/>
      <c r="D34" s="242"/>
      <c r="E34" s="242"/>
      <c r="F34" s="242"/>
      <c r="G34" s="242"/>
      <c r="H34" s="242"/>
      <c r="I34" s="242"/>
      <c r="J34" s="242"/>
      <c r="K34" s="242"/>
      <c r="L34" s="242"/>
      <c r="M34" s="242"/>
      <c r="N34" s="242"/>
      <c r="O34" s="242"/>
      <c r="P34" s="242"/>
      <c r="Q34" s="242"/>
      <c r="R34" s="242"/>
      <c r="S34" s="242"/>
      <c r="T34" s="242"/>
      <c r="U34" s="242"/>
    </row>
  </sheetData>
  <mergeCells count="1">
    <mergeCell ref="B34:U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0"/>
  <sheetViews>
    <sheetView showGridLines="0" zoomScale="115" zoomScaleNormal="115" workbookViewId="0"/>
  </sheetViews>
  <sheetFormatPr defaultColWidth="8.7109375" defaultRowHeight="14.25" x14ac:dyDescent="0.25"/>
  <cols>
    <col min="1" max="1" width="5.7109375" style="110" customWidth="1"/>
    <col min="2" max="2" width="28.85546875" style="86" bestFit="1" customWidth="1"/>
    <col min="3" max="6" width="8.7109375" style="86" customWidth="1"/>
    <col min="7" max="7" width="9.7109375" style="86" customWidth="1"/>
    <col min="8" max="11" width="8.7109375" style="86" customWidth="1"/>
    <col min="12" max="12" width="9.7109375" style="86" customWidth="1"/>
    <col min="13" max="13" width="8.7109375" style="86" customWidth="1"/>
    <col min="14" max="16" width="8.7109375" style="86"/>
    <col min="17" max="17" width="9.7109375" style="86" customWidth="1"/>
    <col min="18" max="21" width="8.7109375" style="86"/>
    <col min="22" max="22" width="9.7109375" style="86" customWidth="1"/>
    <col min="23" max="25" width="8.7109375" style="86"/>
    <col min="26" max="28" width="11.7109375" style="86" customWidth="1"/>
    <col min="29" max="16384" width="8.7109375" style="86"/>
  </cols>
  <sheetData>
    <row r="1" spans="1:24" s="14" customFormat="1" ht="15" customHeight="1" x14ac:dyDescent="0.25">
      <c r="A1" s="110"/>
    </row>
    <row r="2" spans="1:24" s="14" customFormat="1" ht="15" customHeight="1" x14ac:dyDescent="0.25">
      <c r="A2" s="110"/>
    </row>
    <row r="3" spans="1:24" s="14" customFormat="1" ht="15" customHeight="1" x14ac:dyDescent="0.25">
      <c r="A3" s="110"/>
      <c r="B3" s="98" t="s">
        <v>30</v>
      </c>
    </row>
    <row r="4" spans="1:24" s="14" customFormat="1" ht="8.1" customHeight="1" x14ac:dyDescent="0.25">
      <c r="A4" s="110"/>
      <c r="B4" s="98"/>
    </row>
    <row r="5" spans="1:24" s="14" customFormat="1" ht="24" customHeight="1" x14ac:dyDescent="0.25">
      <c r="A5" s="110"/>
      <c r="B5" s="99" t="s">
        <v>10</v>
      </c>
      <c r="C5" s="100" t="s">
        <v>22</v>
      </c>
      <c r="D5" s="100" t="s">
        <v>29</v>
      </c>
      <c r="E5" s="100" t="s">
        <v>31</v>
      </c>
      <c r="F5" s="100" t="s">
        <v>32</v>
      </c>
      <c r="G5" s="100">
        <v>2020</v>
      </c>
      <c r="H5" s="100" t="s">
        <v>41</v>
      </c>
      <c r="I5" s="100" t="s">
        <v>49</v>
      </c>
      <c r="J5" s="100" t="s">
        <v>50</v>
      </c>
      <c r="K5" s="100" t="s">
        <v>51</v>
      </c>
      <c r="L5" s="100">
        <v>2021</v>
      </c>
      <c r="M5" s="100" t="s">
        <v>52</v>
      </c>
      <c r="N5" s="100" t="s">
        <v>203</v>
      </c>
      <c r="O5" s="100" t="s">
        <v>210</v>
      </c>
      <c r="P5" s="100" t="s">
        <v>213</v>
      </c>
      <c r="Q5" s="100">
        <v>2022</v>
      </c>
      <c r="R5" s="100" t="s">
        <v>222</v>
      </c>
      <c r="S5" s="100" t="s">
        <v>234</v>
      </c>
      <c r="T5" s="100" t="s">
        <v>240</v>
      </c>
      <c r="U5" s="100" t="s">
        <v>242</v>
      </c>
      <c r="V5" s="100">
        <v>2023</v>
      </c>
      <c r="W5" s="100" t="s">
        <v>246</v>
      </c>
      <c r="X5" s="100" t="s">
        <v>261</v>
      </c>
    </row>
    <row r="6" spans="1:24" s="14" customFormat="1" ht="18" customHeight="1" x14ac:dyDescent="0.25">
      <c r="A6" s="110">
        <v>2</v>
      </c>
      <c r="B6" s="39" t="s">
        <v>11</v>
      </c>
      <c r="C6" s="40">
        <v>30.753720293940056</v>
      </c>
      <c r="D6" s="41">
        <v>17.174117554499684</v>
      </c>
      <c r="E6" s="41">
        <v>23.050349724648601</v>
      </c>
      <c r="F6" s="41">
        <v>31.510507308921106</v>
      </c>
      <c r="G6" s="166">
        <v>102.48869488200944</v>
      </c>
      <c r="H6" s="40">
        <v>23.497216936634409</v>
      </c>
      <c r="I6" s="41">
        <v>34.471926119260999</v>
      </c>
      <c r="J6" s="41">
        <v>34.672120707870192</v>
      </c>
      <c r="K6" s="41">
        <v>48.95402142589645</v>
      </c>
      <c r="L6" s="166">
        <v>141.59528518966206</v>
      </c>
      <c r="M6" s="40">
        <v>25.226890341427509</v>
      </c>
      <c r="N6" s="41">
        <v>28.178746409772277</v>
      </c>
      <c r="O6" s="41">
        <v>37.06699445040671</v>
      </c>
      <c r="P6" s="41">
        <v>55.609740115034683</v>
      </c>
      <c r="Q6" s="166">
        <v>146.08237131664117</v>
      </c>
      <c r="R6" s="40">
        <v>45.402651201895054</v>
      </c>
      <c r="S6" s="41">
        <v>30.440514358460341</v>
      </c>
      <c r="T6" s="41">
        <v>63.106808843485055</v>
      </c>
      <c r="U6" s="41">
        <v>84.126336488448743</v>
      </c>
      <c r="V6" s="166">
        <v>223.0763108922892</v>
      </c>
      <c r="W6" s="40">
        <v>59.189109493609557</v>
      </c>
      <c r="X6" s="41">
        <v>45.149358536626401</v>
      </c>
    </row>
    <row r="7" spans="1:24" s="14" customFormat="1" ht="18" customHeight="1" x14ac:dyDescent="0.25">
      <c r="A7" s="110">
        <v>3</v>
      </c>
      <c r="B7" s="17" t="s">
        <v>1</v>
      </c>
      <c r="C7" s="18">
        <v>8.8755118399999979</v>
      </c>
      <c r="D7" s="19">
        <v>2.4181847973014126</v>
      </c>
      <c r="E7" s="19">
        <v>7.5403498732226684</v>
      </c>
      <c r="F7" s="19">
        <v>8.8466610346934562</v>
      </c>
      <c r="G7" s="167">
        <v>27.680707545217537</v>
      </c>
      <c r="H7" s="18">
        <v>4.4064868947368971</v>
      </c>
      <c r="I7" s="19">
        <v>8.9684443753320213</v>
      </c>
      <c r="J7" s="19">
        <v>10.11141948089371</v>
      </c>
      <c r="K7" s="19">
        <v>17.063309657397777</v>
      </c>
      <c r="L7" s="167">
        <v>40.54966040836041</v>
      </c>
      <c r="M7" s="18">
        <v>7.825989533085485</v>
      </c>
      <c r="N7" s="19">
        <v>10.132467041021812</v>
      </c>
      <c r="O7" s="19">
        <v>9.6187991982642149</v>
      </c>
      <c r="P7" s="19">
        <v>14.891705288911503</v>
      </c>
      <c r="Q7" s="167">
        <v>42.468961061283011</v>
      </c>
      <c r="R7" s="18">
        <v>8.3481199999999998</v>
      </c>
      <c r="S7" s="19">
        <v>10.875212618172492</v>
      </c>
      <c r="T7" s="19">
        <v>11.116739445970122</v>
      </c>
      <c r="U7" s="19">
        <v>12.911178524211426</v>
      </c>
      <c r="V7" s="167">
        <v>43.25125058835404</v>
      </c>
      <c r="W7" s="18">
        <v>8.4875235500676443</v>
      </c>
      <c r="X7" s="19">
        <v>11.548320008077928</v>
      </c>
    </row>
    <row r="8" spans="1:24" s="14" customFormat="1" ht="18" customHeight="1" x14ac:dyDescent="0.25">
      <c r="A8" s="110">
        <v>4</v>
      </c>
      <c r="B8" s="17" t="s">
        <v>2</v>
      </c>
      <c r="C8" s="18">
        <v>4.9984951963400004</v>
      </c>
      <c r="D8" s="19">
        <v>0.97784822779500469</v>
      </c>
      <c r="E8" s="19">
        <v>3.2869295583255971</v>
      </c>
      <c r="F8" s="19">
        <v>3.6833838019991489</v>
      </c>
      <c r="G8" s="167">
        <v>12.946656784459751</v>
      </c>
      <c r="H8" s="18">
        <v>9.0414607136975071</v>
      </c>
      <c r="I8" s="19">
        <v>8.2914441177948657</v>
      </c>
      <c r="J8" s="19">
        <v>7.8530521262449335</v>
      </c>
      <c r="K8" s="19">
        <v>11.352558238742404</v>
      </c>
      <c r="L8" s="167">
        <v>36.538515196479707</v>
      </c>
      <c r="M8" s="18">
        <v>5.0021689438916628</v>
      </c>
      <c r="N8" s="19">
        <v>5.2958013255256944</v>
      </c>
      <c r="O8" s="19">
        <v>9.5002582169764285</v>
      </c>
      <c r="P8" s="19">
        <v>16.912692149749521</v>
      </c>
      <c r="Q8" s="167">
        <v>36.710920636143307</v>
      </c>
      <c r="R8" s="18">
        <v>13.396140000000003</v>
      </c>
      <c r="S8" s="19">
        <v>9.7009221608468081</v>
      </c>
      <c r="T8" s="19">
        <v>16.730420135109359</v>
      </c>
      <c r="U8" s="19">
        <v>28.816533387788471</v>
      </c>
      <c r="V8" s="167">
        <v>68.644015683744641</v>
      </c>
      <c r="W8" s="18">
        <v>25.244743964597244</v>
      </c>
      <c r="X8" s="19">
        <v>11.950838357821249</v>
      </c>
    </row>
    <row r="9" spans="1:24" s="14" customFormat="1" ht="18" customHeight="1" x14ac:dyDescent="0.25">
      <c r="A9" s="110">
        <v>5</v>
      </c>
      <c r="B9" s="17" t="s">
        <v>3</v>
      </c>
      <c r="C9" s="18">
        <v>4.8226477800000005</v>
      </c>
      <c r="D9" s="19">
        <v>0.8856106916205938</v>
      </c>
      <c r="E9" s="19">
        <v>3.3115217510353823</v>
      </c>
      <c r="F9" s="19">
        <v>6.2536336141197628</v>
      </c>
      <c r="G9" s="167">
        <v>15.273413836775738</v>
      </c>
      <c r="H9" s="18">
        <v>1.9208341310873009</v>
      </c>
      <c r="I9" s="19">
        <v>4.5756336789162759</v>
      </c>
      <c r="J9" s="19">
        <v>2.5164476013535753</v>
      </c>
      <c r="K9" s="19">
        <v>2.5529820353772514</v>
      </c>
      <c r="L9" s="167">
        <v>11.565897446734404</v>
      </c>
      <c r="M9" s="18">
        <v>2.0442756592862312</v>
      </c>
      <c r="N9" s="19">
        <v>0.74623245454210441</v>
      </c>
      <c r="O9" s="19">
        <v>0.54927310436665233</v>
      </c>
      <c r="P9" s="19">
        <v>1.1488653769106514</v>
      </c>
      <c r="Q9" s="167">
        <v>4.4886465951056387</v>
      </c>
      <c r="R9" s="18">
        <v>4.662510000000001</v>
      </c>
      <c r="S9" s="19">
        <v>2.4730142673351656</v>
      </c>
      <c r="T9" s="19">
        <v>2.5974629864188761</v>
      </c>
      <c r="U9" s="19">
        <v>6.4674478693519779</v>
      </c>
      <c r="V9" s="167">
        <v>16.200435123106022</v>
      </c>
      <c r="W9" s="18">
        <v>4.2138271061762875</v>
      </c>
      <c r="X9" s="19">
        <v>3.3626473614926002</v>
      </c>
    </row>
    <row r="10" spans="1:24" s="14" customFormat="1" ht="18" customHeight="1" x14ac:dyDescent="0.25">
      <c r="A10" s="110">
        <v>6</v>
      </c>
      <c r="B10" s="17" t="s">
        <v>4</v>
      </c>
      <c r="C10" s="18">
        <v>8.5234207548945875</v>
      </c>
      <c r="D10" s="19">
        <v>10.677482564288583</v>
      </c>
      <c r="E10" s="19">
        <v>7.291761275148974</v>
      </c>
      <c r="F10" s="19">
        <v>11.12581585125637</v>
      </c>
      <c r="G10" s="167">
        <v>37.618480445588517</v>
      </c>
      <c r="H10" s="18">
        <v>7.4874962187752825</v>
      </c>
      <c r="I10" s="19">
        <v>10.743540538628455</v>
      </c>
      <c r="J10" s="19">
        <v>12.253190577836607</v>
      </c>
      <c r="K10" s="19">
        <v>14.881883683029503</v>
      </c>
      <c r="L10" s="167">
        <v>45.366111018269848</v>
      </c>
      <c r="M10" s="18">
        <v>9.0230616435290614</v>
      </c>
      <c r="N10" s="19">
        <v>9.5907761906093736</v>
      </c>
      <c r="O10" s="19">
        <v>16.433934130142692</v>
      </c>
      <c r="P10" s="19">
        <v>20.572117186194951</v>
      </c>
      <c r="Q10" s="167">
        <v>55.619889150476077</v>
      </c>
      <c r="R10" s="18">
        <v>6.3869897567144616</v>
      </c>
      <c r="S10" s="19">
        <v>9.6285913585957363</v>
      </c>
      <c r="T10" s="19">
        <v>8.8792572261520473</v>
      </c>
      <c r="U10" s="19">
        <v>6.7017342950405157</v>
      </c>
      <c r="V10" s="167">
        <v>31.596572636502763</v>
      </c>
      <c r="W10" s="18">
        <v>6.6139754564716036</v>
      </c>
      <c r="X10" s="19">
        <v>8.194330661870568</v>
      </c>
    </row>
    <row r="11" spans="1:24" s="14" customFormat="1" ht="18" customHeight="1" x14ac:dyDescent="0.25">
      <c r="A11" s="110">
        <v>7</v>
      </c>
      <c r="B11" s="17" t="s">
        <v>5</v>
      </c>
      <c r="C11" s="18">
        <v>3.5336447227054673</v>
      </c>
      <c r="D11" s="19">
        <v>2.2149912734940886</v>
      </c>
      <c r="E11" s="19">
        <v>1.6197872669159785</v>
      </c>
      <c r="F11" s="19">
        <v>1.6010130068523702</v>
      </c>
      <c r="G11" s="167">
        <v>8.969436269967904</v>
      </c>
      <c r="H11" s="18">
        <v>0.6409389783374243</v>
      </c>
      <c r="I11" s="19">
        <v>1.8928634085893798</v>
      </c>
      <c r="J11" s="19">
        <v>1.9380109215413652</v>
      </c>
      <c r="K11" s="19">
        <v>3.1032878113495084</v>
      </c>
      <c r="L11" s="167">
        <v>7.5751011198176776</v>
      </c>
      <c r="M11" s="18">
        <v>1.33139456163507</v>
      </c>
      <c r="N11" s="19">
        <v>2.4134693980732917</v>
      </c>
      <c r="O11" s="19">
        <v>0.96472980065672842</v>
      </c>
      <c r="P11" s="19">
        <v>2.0843601132680538</v>
      </c>
      <c r="Q11" s="167">
        <v>6.7939538736331437</v>
      </c>
      <c r="R11" s="18">
        <v>0.24793983999743205</v>
      </c>
      <c r="S11" s="19">
        <v>1.1349952278024378</v>
      </c>
      <c r="T11" s="19">
        <v>0.80875829772856722</v>
      </c>
      <c r="U11" s="19">
        <v>0.78071152774632691</v>
      </c>
      <c r="V11" s="167">
        <v>2.9724048932747635</v>
      </c>
      <c r="W11" s="18">
        <v>1.8061894873973069E-2</v>
      </c>
      <c r="X11" s="19">
        <v>6.1810194986072417E-2</v>
      </c>
    </row>
    <row r="12" spans="1:24" s="14" customFormat="1" ht="18" customHeight="1" x14ac:dyDescent="0.25">
      <c r="A12" s="110">
        <v>8</v>
      </c>
      <c r="B12" s="17" t="s">
        <v>236</v>
      </c>
      <c r="C12" s="18" t="s">
        <v>272</v>
      </c>
      <c r="D12" s="19" t="s">
        <v>272</v>
      </c>
      <c r="E12" s="19" t="s">
        <v>272</v>
      </c>
      <c r="F12" s="19" t="s">
        <v>272</v>
      </c>
      <c r="G12" s="167">
        <v>0</v>
      </c>
      <c r="H12" s="18" t="s">
        <v>272</v>
      </c>
      <c r="I12" s="19" t="s">
        <v>272</v>
      </c>
      <c r="J12" s="19" t="s">
        <v>272</v>
      </c>
      <c r="K12" s="19" t="s">
        <v>272</v>
      </c>
      <c r="L12" s="167">
        <v>0</v>
      </c>
      <c r="M12" s="18" t="s">
        <v>272</v>
      </c>
      <c r="N12" s="19" t="s">
        <v>272</v>
      </c>
      <c r="O12" s="19" t="s">
        <v>272</v>
      </c>
      <c r="P12" s="19" t="s">
        <v>272</v>
      </c>
      <c r="Q12" s="167">
        <v>0</v>
      </c>
      <c r="R12" s="18">
        <v>12.360951605183164</v>
      </c>
      <c r="S12" s="19">
        <v>-3.372221274292293</v>
      </c>
      <c r="T12" s="19">
        <v>22.97417075210608</v>
      </c>
      <c r="U12" s="19">
        <v>28.448730884310017</v>
      </c>
      <c r="V12" s="167">
        <v>60.411631967306967</v>
      </c>
      <c r="W12" s="18">
        <v>14.610977521422795</v>
      </c>
      <c r="X12" s="19">
        <v>10.031411952377988</v>
      </c>
    </row>
    <row r="13" spans="1:24" s="14" customFormat="1" ht="18" customHeight="1" x14ac:dyDescent="0.25">
      <c r="A13" s="110">
        <v>9</v>
      </c>
      <c r="B13" s="39" t="s">
        <v>13</v>
      </c>
      <c r="C13" s="40">
        <v>13.08259924827054</v>
      </c>
      <c r="D13" s="41">
        <v>8.4064758811522022</v>
      </c>
      <c r="E13" s="41">
        <v>18.75295533110479</v>
      </c>
      <c r="F13" s="41">
        <v>15.300284004464611</v>
      </c>
      <c r="G13" s="168">
        <v>55.542314464992145</v>
      </c>
      <c r="H13" s="40">
        <v>8.333642595813469</v>
      </c>
      <c r="I13" s="41">
        <v>16.246272719592177</v>
      </c>
      <c r="J13" s="41">
        <v>22.906214355535386</v>
      </c>
      <c r="K13" s="41">
        <v>28.815434794304629</v>
      </c>
      <c r="L13" s="168">
        <v>76.301564465245661</v>
      </c>
      <c r="M13" s="40">
        <v>15.355584913362526</v>
      </c>
      <c r="N13" s="41">
        <v>33.179170516426765</v>
      </c>
      <c r="O13" s="41">
        <v>30.67223821473921</v>
      </c>
      <c r="P13" s="41">
        <v>30.678224552674433</v>
      </c>
      <c r="Q13" s="168">
        <v>109.88521819720293</v>
      </c>
      <c r="R13" s="40">
        <v>10.671905783522933</v>
      </c>
      <c r="S13" s="41">
        <v>14.697211842094017</v>
      </c>
      <c r="T13" s="41">
        <v>16.739291475713365</v>
      </c>
      <c r="U13" s="41">
        <v>29.56392654162104</v>
      </c>
      <c r="V13" s="168">
        <v>71.672335642951353</v>
      </c>
      <c r="W13" s="40">
        <v>16.14520111081902</v>
      </c>
      <c r="X13" s="41">
        <v>19.407762489682614</v>
      </c>
    </row>
    <row r="14" spans="1:24" s="14" customFormat="1" ht="18" customHeight="1" x14ac:dyDescent="0.25">
      <c r="A14" s="110">
        <v>10</v>
      </c>
      <c r="B14" s="17" t="s">
        <v>225</v>
      </c>
      <c r="C14" s="18">
        <v>6.1129646500000003</v>
      </c>
      <c r="D14" s="19">
        <v>1.6027406000000013</v>
      </c>
      <c r="E14" s="19">
        <v>11.416307310000001</v>
      </c>
      <c r="F14" s="19">
        <v>8.5055205800000007</v>
      </c>
      <c r="G14" s="167">
        <v>27.637533140000002</v>
      </c>
      <c r="H14" s="18">
        <v>5.6444470799999999</v>
      </c>
      <c r="I14" s="19">
        <v>9.6964690299999976</v>
      </c>
      <c r="J14" s="19">
        <v>10.384871609999998</v>
      </c>
      <c r="K14" s="19">
        <v>13.875804160000003</v>
      </c>
      <c r="L14" s="167">
        <v>39.601591880000001</v>
      </c>
      <c r="M14" s="18">
        <v>5.7283013</v>
      </c>
      <c r="N14" s="19">
        <v>14.453301519999998</v>
      </c>
      <c r="O14" s="19">
        <v>12.232313169999998</v>
      </c>
      <c r="P14" s="19">
        <v>12.912915510000001</v>
      </c>
      <c r="Q14" s="167">
        <v>45.326831499999997</v>
      </c>
      <c r="R14" s="18">
        <v>4.4880617100000002</v>
      </c>
      <c r="S14" s="19">
        <v>4.4792973600000003</v>
      </c>
      <c r="T14" s="19">
        <v>7.2798506200000004</v>
      </c>
      <c r="U14" s="19">
        <v>18.779546639999996</v>
      </c>
      <c r="V14" s="167">
        <v>35.026756329999998</v>
      </c>
      <c r="W14" s="18">
        <v>12.106964380000001</v>
      </c>
      <c r="X14" s="19">
        <v>12.19437456</v>
      </c>
    </row>
    <row r="15" spans="1:24" s="14" customFormat="1" ht="18" customHeight="1" x14ac:dyDescent="0.25">
      <c r="A15" s="110">
        <v>11</v>
      </c>
      <c r="B15" s="17" t="s">
        <v>14</v>
      </c>
      <c r="C15" s="18">
        <v>4.2660063320531183</v>
      </c>
      <c r="D15" s="19">
        <v>4.7540437809048353</v>
      </c>
      <c r="E15" s="19">
        <v>4.7541250039210139</v>
      </c>
      <c r="F15" s="19">
        <v>4.3382725387182175</v>
      </c>
      <c r="G15" s="167">
        <v>18.112447655597187</v>
      </c>
      <c r="H15" s="18">
        <v>1.5894891926475621</v>
      </c>
      <c r="I15" s="19">
        <v>3.1857010275538067</v>
      </c>
      <c r="J15" s="19">
        <v>4.8829065418124413</v>
      </c>
      <c r="K15" s="19">
        <v>8.0018111052991419</v>
      </c>
      <c r="L15" s="167">
        <v>17.659907867312953</v>
      </c>
      <c r="M15" s="18">
        <v>6.044371023349882</v>
      </c>
      <c r="N15" s="19">
        <v>11.914118922255259</v>
      </c>
      <c r="O15" s="19">
        <v>11.939607301441832</v>
      </c>
      <c r="P15" s="19">
        <v>12.244559607442076</v>
      </c>
      <c r="Q15" s="167">
        <v>42.142656854489047</v>
      </c>
      <c r="R15" s="18">
        <v>3.8552939036467313</v>
      </c>
      <c r="S15" s="19">
        <v>7.3108976259360441</v>
      </c>
      <c r="T15" s="19">
        <v>4.6298443847904895</v>
      </c>
      <c r="U15" s="19">
        <v>6.4017459055307473</v>
      </c>
      <c r="V15" s="167">
        <v>22.197781819904012</v>
      </c>
      <c r="W15" s="18">
        <v>3.2507193877192186</v>
      </c>
      <c r="X15" s="19">
        <v>5.2629343530635113</v>
      </c>
    </row>
    <row r="16" spans="1:24" s="14" customFormat="1" ht="18" customHeight="1" x14ac:dyDescent="0.25">
      <c r="A16" s="110">
        <v>12</v>
      </c>
      <c r="B16" s="17" t="s">
        <v>15</v>
      </c>
      <c r="C16" s="18">
        <v>2.703628266217422</v>
      </c>
      <c r="D16" s="19">
        <v>2.0496915002473659</v>
      </c>
      <c r="E16" s="19">
        <v>2.582523017183775</v>
      </c>
      <c r="F16" s="19">
        <v>2.4564908857463936</v>
      </c>
      <c r="G16" s="167">
        <v>9.7923336693949565</v>
      </c>
      <c r="H16" s="18">
        <v>1.0997063231659074</v>
      </c>
      <c r="I16" s="19">
        <v>3.3641026620383716</v>
      </c>
      <c r="J16" s="19">
        <v>7.6384362037229465</v>
      </c>
      <c r="K16" s="19">
        <v>6.9378195290054823</v>
      </c>
      <c r="L16" s="167">
        <v>19.040064717932708</v>
      </c>
      <c r="M16" s="18">
        <v>3.5829125900126435</v>
      </c>
      <c r="N16" s="19">
        <v>6.8117500741715027</v>
      </c>
      <c r="O16" s="19">
        <v>6.5003177432973809</v>
      </c>
      <c r="P16" s="19">
        <v>5.5207494352323572</v>
      </c>
      <c r="Q16" s="167">
        <v>22.415729842713883</v>
      </c>
      <c r="R16" s="18">
        <v>2.3285501698762001</v>
      </c>
      <c r="S16" s="19">
        <v>2.9070168561579726</v>
      </c>
      <c r="T16" s="19">
        <v>4.8295964709228745</v>
      </c>
      <c r="U16" s="19">
        <v>4.382633996090294</v>
      </c>
      <c r="V16" s="167">
        <v>14.447797493047343</v>
      </c>
      <c r="W16" s="18">
        <v>0.78751734309980137</v>
      </c>
      <c r="X16" s="19">
        <v>1.950453576619104</v>
      </c>
    </row>
    <row r="17" spans="1:40" s="14" customFormat="1" ht="18" customHeight="1" thickBot="1" x14ac:dyDescent="0.3">
      <c r="A17" s="110">
        <v>13</v>
      </c>
      <c r="B17" s="42" t="s">
        <v>16</v>
      </c>
      <c r="C17" s="43">
        <v>36.306273533510556</v>
      </c>
      <c r="D17" s="44">
        <v>43.301940999295262</v>
      </c>
      <c r="E17" s="44">
        <v>43.446095199579851</v>
      </c>
      <c r="F17" s="44">
        <v>55.371563980052727</v>
      </c>
      <c r="G17" s="169">
        <v>178.42587371243837</v>
      </c>
      <c r="H17" s="43">
        <v>52.007128863676812</v>
      </c>
      <c r="I17" s="44">
        <v>65.451507110070025</v>
      </c>
      <c r="J17" s="44">
        <v>86.116057736594399</v>
      </c>
      <c r="K17" s="44">
        <v>86.435022331100413</v>
      </c>
      <c r="L17" s="169">
        <v>290.00971604144166</v>
      </c>
      <c r="M17" s="43">
        <v>41.9551243493299</v>
      </c>
      <c r="N17" s="44">
        <v>36.533185779710323</v>
      </c>
      <c r="O17" s="44">
        <v>17.238606397572894</v>
      </c>
      <c r="P17" s="44">
        <v>29.528035894526013</v>
      </c>
      <c r="Q17" s="169">
        <v>125.25495242113917</v>
      </c>
      <c r="R17" s="43">
        <v>0.1254766202014963</v>
      </c>
      <c r="S17" s="44">
        <v>14.766043796765892</v>
      </c>
      <c r="T17" s="44">
        <v>2.541071066503946</v>
      </c>
      <c r="U17" s="44">
        <v>-3.1426555014872974</v>
      </c>
      <c r="V17" s="169">
        <v>14.289935981984058</v>
      </c>
      <c r="W17" s="43">
        <v>-1.1858949651694246</v>
      </c>
      <c r="X17" s="44">
        <v>-0.79719173651169228</v>
      </c>
    </row>
    <row r="18" spans="1:40" s="14" customFormat="1" ht="5.0999999999999996" customHeight="1" thickTop="1" x14ac:dyDescent="0.25">
      <c r="A18" s="110"/>
      <c r="B18" s="11"/>
      <c r="C18" s="20"/>
      <c r="D18" s="21"/>
      <c r="E18" s="21"/>
      <c r="F18" s="21"/>
      <c r="G18" s="170"/>
      <c r="H18" s="20"/>
      <c r="I18" s="21"/>
      <c r="J18" s="21"/>
      <c r="K18" s="21"/>
      <c r="L18" s="170"/>
      <c r="M18" s="20"/>
      <c r="N18" s="21"/>
      <c r="O18" s="21"/>
      <c r="P18" s="21"/>
      <c r="Q18" s="170"/>
      <c r="R18" s="20"/>
      <c r="S18" s="21"/>
      <c r="T18" s="21"/>
      <c r="U18" s="21"/>
      <c r="V18" s="170"/>
      <c r="W18" s="20"/>
      <c r="X18" s="21"/>
    </row>
    <row r="19" spans="1:40" ht="18" customHeight="1" thickBot="1" x14ac:dyDescent="0.3">
      <c r="A19" s="110">
        <v>14</v>
      </c>
      <c r="B19" s="42" t="s">
        <v>12</v>
      </c>
      <c r="C19" s="43">
        <v>80.142593075721152</v>
      </c>
      <c r="D19" s="44">
        <v>68.882534434947146</v>
      </c>
      <c r="E19" s="44">
        <v>85.249400255333242</v>
      </c>
      <c r="F19" s="44">
        <v>102.18235529343845</v>
      </c>
      <c r="G19" s="169">
        <v>336.45688305943997</v>
      </c>
      <c r="H19" s="43">
        <v>83.837988396124686</v>
      </c>
      <c r="I19" s="44">
        <v>116.16970594892321</v>
      </c>
      <c r="J19" s="44">
        <v>143.69439279999997</v>
      </c>
      <c r="K19" s="44">
        <v>164.20447855130149</v>
      </c>
      <c r="L19" s="169">
        <v>507.90656569634939</v>
      </c>
      <c r="M19" s="43">
        <v>82.537599604119933</v>
      </c>
      <c r="N19" s="44">
        <v>97.891102705909361</v>
      </c>
      <c r="O19" s="44">
        <v>84.977839062718814</v>
      </c>
      <c r="P19" s="44">
        <v>115.81600056223513</v>
      </c>
      <c r="Q19" s="169">
        <v>381.22254193498327</v>
      </c>
      <c r="R19" s="43">
        <v>56.200033605619481</v>
      </c>
      <c r="S19" s="44">
        <v>59.903769997320246</v>
      </c>
      <c r="T19" s="44">
        <v>82.387171385702374</v>
      </c>
      <c r="U19" s="44">
        <v>110.54760752858249</v>
      </c>
      <c r="V19" s="169">
        <v>309.0385825172246</v>
      </c>
      <c r="W19" s="43">
        <v>74.148415639259156</v>
      </c>
      <c r="X19" s="44">
        <v>63.759929289797327</v>
      </c>
      <c r="Y19" s="14"/>
      <c r="Z19" s="14"/>
      <c r="AA19" s="14"/>
      <c r="AB19" s="14"/>
      <c r="AC19" s="14"/>
      <c r="AD19" s="14"/>
      <c r="AE19" s="14"/>
      <c r="AF19" s="14"/>
      <c r="AG19" s="14"/>
      <c r="AH19" s="14"/>
      <c r="AI19" s="14"/>
      <c r="AJ19" s="14"/>
      <c r="AK19" s="14"/>
      <c r="AL19" s="14"/>
      <c r="AM19" s="14"/>
      <c r="AN19" s="14"/>
    </row>
    <row r="20" spans="1:40" s="14" customFormat="1" ht="5.0999999999999996" customHeight="1" thickTop="1" x14ac:dyDescent="0.25">
      <c r="A20" s="110"/>
      <c r="B20" s="11"/>
      <c r="C20" s="20"/>
      <c r="D20" s="21"/>
      <c r="E20" s="21"/>
      <c r="F20" s="21"/>
      <c r="G20" s="170"/>
      <c r="H20" s="20"/>
      <c r="I20" s="21"/>
      <c r="J20" s="21"/>
      <c r="K20" s="21"/>
      <c r="L20" s="170"/>
      <c r="M20" s="20"/>
      <c r="N20" s="21"/>
      <c r="O20" s="21"/>
      <c r="P20" s="21"/>
      <c r="Q20" s="170"/>
      <c r="R20" s="20"/>
      <c r="S20" s="21"/>
      <c r="T20" s="21"/>
      <c r="U20" s="21"/>
      <c r="V20" s="170"/>
      <c r="W20" s="20"/>
      <c r="X20" s="21"/>
    </row>
    <row r="21" spans="1:40" s="14" customFormat="1" ht="18" customHeight="1" x14ac:dyDescent="0.25">
      <c r="A21" s="110">
        <v>15</v>
      </c>
      <c r="B21" s="39" t="s">
        <v>17</v>
      </c>
      <c r="C21" s="40">
        <v>41.142566591402286</v>
      </c>
      <c r="D21" s="41">
        <v>52.940935480449433</v>
      </c>
      <c r="E21" s="41">
        <v>55.227132390309663</v>
      </c>
      <c r="F21" s="41">
        <v>72.418585680031541</v>
      </c>
      <c r="G21" s="168">
        <v>221.7292201421929</v>
      </c>
      <c r="H21" s="40">
        <v>41.976916868893426</v>
      </c>
      <c r="I21" s="41">
        <v>61.301635384768645</v>
      </c>
      <c r="J21" s="41">
        <v>82.80517976093482</v>
      </c>
      <c r="K21" s="41">
        <v>85.084122096640016</v>
      </c>
      <c r="L21" s="168">
        <v>271.16785411123692</v>
      </c>
      <c r="M21" s="40">
        <v>29.01530137184249</v>
      </c>
      <c r="N21" s="41">
        <v>28.872966482059628</v>
      </c>
      <c r="O21" s="41">
        <v>16.34259070047905</v>
      </c>
      <c r="P21" s="41">
        <v>14.233242577868621</v>
      </c>
      <c r="Q21" s="168">
        <v>88.464101132249795</v>
      </c>
      <c r="R21" s="40">
        <v>0.104633996367064</v>
      </c>
      <c r="S21" s="41">
        <v>-1.495205273152785</v>
      </c>
      <c r="T21" s="41">
        <v>3.8633344880099409</v>
      </c>
      <c r="U21" s="41">
        <v>1.2362704223975036</v>
      </c>
      <c r="V21" s="168">
        <v>3.7090336336217238</v>
      </c>
      <c r="W21" s="40">
        <v>0.75489598225008914</v>
      </c>
      <c r="X21" s="41">
        <v>0.80535516871291024</v>
      </c>
    </row>
    <row r="22" spans="1:40" s="14" customFormat="1" ht="18" customHeight="1" x14ac:dyDescent="0.25">
      <c r="A22" s="110">
        <v>16</v>
      </c>
      <c r="B22" s="39" t="s">
        <v>18</v>
      </c>
      <c r="C22" s="40">
        <v>39.000026484318866</v>
      </c>
      <c r="D22" s="41">
        <v>15.941598954497714</v>
      </c>
      <c r="E22" s="41">
        <v>30.022267865023579</v>
      </c>
      <c r="F22" s="41">
        <v>29.763769613406907</v>
      </c>
      <c r="G22" s="168">
        <v>114.72766291724707</v>
      </c>
      <c r="H22" s="40">
        <v>41.86107152723126</v>
      </c>
      <c r="I22" s="41">
        <v>54.868070564154564</v>
      </c>
      <c r="J22" s="41">
        <v>60.889213039065154</v>
      </c>
      <c r="K22" s="41">
        <v>79.120356454661476</v>
      </c>
      <c r="L22" s="168">
        <v>236.73871158511247</v>
      </c>
      <c r="M22" s="40">
        <v>53.522298232277443</v>
      </c>
      <c r="N22" s="41">
        <v>69.018136223849737</v>
      </c>
      <c r="O22" s="41">
        <v>68.635248362239764</v>
      </c>
      <c r="P22" s="41">
        <v>101.58275798436651</v>
      </c>
      <c r="Q22" s="168">
        <v>292.7584408027335</v>
      </c>
      <c r="R22" s="40">
        <v>56.095399609252418</v>
      </c>
      <c r="S22" s="41">
        <v>61.398975270473031</v>
      </c>
      <c r="T22" s="41">
        <v>78.523836897692433</v>
      </c>
      <c r="U22" s="41">
        <v>109.31133710618498</v>
      </c>
      <c r="V22" s="168">
        <v>305.32954888360285</v>
      </c>
      <c r="W22" s="40">
        <v>73.393519657009065</v>
      </c>
      <c r="X22" s="41">
        <v>62.95457412108442</v>
      </c>
    </row>
    <row r="23" spans="1:40" ht="15" customHeight="1" x14ac:dyDescent="0.25">
      <c r="C23" s="114"/>
      <c r="D23" s="114"/>
      <c r="E23" s="114"/>
      <c r="F23" s="114"/>
      <c r="H23" s="114"/>
      <c r="I23" s="114"/>
      <c r="J23" s="114"/>
      <c r="K23" s="114"/>
      <c r="M23" s="114"/>
      <c r="N23" s="114"/>
      <c r="O23" s="114"/>
      <c r="P23" s="114"/>
      <c r="R23" s="114"/>
      <c r="S23" s="114"/>
      <c r="T23" s="114"/>
      <c r="U23" s="114"/>
      <c r="W23" s="114"/>
      <c r="X23" s="114"/>
      <c r="Y23" s="14"/>
      <c r="Z23" s="14"/>
      <c r="AA23" s="14"/>
      <c r="AB23" s="14"/>
      <c r="AC23" s="14"/>
      <c r="AD23" s="14"/>
      <c r="AE23" s="14"/>
      <c r="AF23" s="14"/>
      <c r="AG23" s="14"/>
      <c r="AH23" s="14"/>
      <c r="AI23" s="14"/>
      <c r="AJ23" s="14"/>
      <c r="AK23" s="14"/>
      <c r="AL23" s="14"/>
      <c r="AM23" s="14"/>
      <c r="AN23" s="14"/>
    </row>
    <row r="24" spans="1:40" ht="24" customHeight="1" x14ac:dyDescent="0.25">
      <c r="B24" s="99" t="s">
        <v>10</v>
      </c>
      <c r="C24" s="100" t="str">
        <f t="shared" ref="C24:X24" si="0">C$5</f>
        <v>1Q20</v>
      </c>
      <c r="D24" s="100" t="str">
        <f t="shared" si="0"/>
        <v>2Q20</v>
      </c>
      <c r="E24" s="100" t="str">
        <f t="shared" si="0"/>
        <v>3Q20</v>
      </c>
      <c r="F24" s="100" t="str">
        <f t="shared" si="0"/>
        <v>4Q20</v>
      </c>
      <c r="G24" s="100">
        <f>G$5</f>
        <v>2020</v>
      </c>
      <c r="H24" s="100" t="str">
        <f t="shared" si="0"/>
        <v>1Q21</v>
      </c>
      <c r="I24" s="100" t="str">
        <f t="shared" si="0"/>
        <v>2Q21</v>
      </c>
      <c r="J24" s="100" t="str">
        <f t="shared" si="0"/>
        <v>3Q21</v>
      </c>
      <c r="K24" s="100" t="str">
        <f t="shared" si="0"/>
        <v>4Q21</v>
      </c>
      <c r="L24" s="100">
        <f>L$5</f>
        <v>2021</v>
      </c>
      <c r="M24" s="100" t="str">
        <f t="shared" si="0"/>
        <v>1Q22</v>
      </c>
      <c r="N24" s="100" t="str">
        <f t="shared" si="0"/>
        <v>2Q22</v>
      </c>
      <c r="O24" s="100" t="str">
        <f t="shared" si="0"/>
        <v>3Q22</v>
      </c>
      <c r="P24" s="100" t="str">
        <f t="shared" si="0"/>
        <v>4Q22</v>
      </c>
      <c r="Q24" s="100">
        <f t="shared" si="0"/>
        <v>2022</v>
      </c>
      <c r="R24" s="100" t="str">
        <f t="shared" si="0"/>
        <v>1Q23</v>
      </c>
      <c r="S24" s="100" t="str">
        <f t="shared" si="0"/>
        <v>2Q23</v>
      </c>
      <c r="T24" s="100" t="str">
        <f t="shared" si="0"/>
        <v>3Q23</v>
      </c>
      <c r="U24" s="100" t="str">
        <f t="shared" si="0"/>
        <v>4Q23</v>
      </c>
      <c r="V24" s="100">
        <f t="shared" si="0"/>
        <v>2023</v>
      </c>
      <c r="W24" s="100" t="str">
        <f t="shared" si="0"/>
        <v>1Q24</v>
      </c>
      <c r="X24" s="100" t="str">
        <f t="shared" si="0"/>
        <v>2Q24</v>
      </c>
      <c r="Y24" s="14"/>
      <c r="Z24" s="14"/>
      <c r="AA24" s="14"/>
      <c r="AB24" s="14"/>
      <c r="AC24" s="14"/>
      <c r="AD24" s="14"/>
      <c r="AE24" s="14"/>
      <c r="AF24" s="14"/>
      <c r="AG24" s="14"/>
      <c r="AH24" s="14"/>
      <c r="AI24" s="14"/>
      <c r="AJ24" s="14"/>
      <c r="AK24" s="14"/>
      <c r="AL24" s="14"/>
      <c r="AM24" s="14"/>
      <c r="AN24" s="14"/>
    </row>
    <row r="25" spans="1:40" ht="18" customHeight="1" x14ac:dyDescent="0.25">
      <c r="A25" s="110">
        <v>19</v>
      </c>
      <c r="B25" s="22" t="s">
        <v>19</v>
      </c>
      <c r="C25" s="18">
        <v>3.1801877099280613</v>
      </c>
      <c r="D25" s="19">
        <v>2.192776245751904</v>
      </c>
      <c r="E25" s="19">
        <v>1.9291698566885591</v>
      </c>
      <c r="F25" s="19">
        <v>0.77721771778278326</v>
      </c>
      <c r="G25" s="167">
        <v>8.0793515301513086</v>
      </c>
      <c r="H25" s="18">
        <v>0.66709683266349018</v>
      </c>
      <c r="I25" s="19">
        <v>1.2395845874522291</v>
      </c>
      <c r="J25" s="19">
        <v>2.2250043083312829</v>
      </c>
      <c r="K25" s="19">
        <v>4.708085792020861</v>
      </c>
      <c r="L25" s="167">
        <v>8.8397715204678633</v>
      </c>
      <c r="M25" s="18">
        <v>1.7359569054568051</v>
      </c>
      <c r="N25" s="19">
        <v>2.3928374131905703</v>
      </c>
      <c r="O25" s="19">
        <v>2.3231175905498573</v>
      </c>
      <c r="P25" s="19">
        <v>3.8069329531678546</v>
      </c>
      <c r="Q25" s="167">
        <v>10.258844862365088</v>
      </c>
      <c r="R25" s="18">
        <v>0.77554030070529778</v>
      </c>
      <c r="S25" s="19">
        <v>0.98369254782545135</v>
      </c>
      <c r="T25" s="19">
        <v>0.93530215137642903</v>
      </c>
      <c r="U25" s="19">
        <v>1.1281173756531375</v>
      </c>
      <c r="V25" s="167">
        <v>3.8226523755603159</v>
      </c>
      <c r="W25" s="18">
        <v>0.35821636958638919</v>
      </c>
      <c r="X25" s="19">
        <v>0.31197562725208799</v>
      </c>
      <c r="Y25" s="14"/>
      <c r="Z25" s="14"/>
      <c r="AA25" s="14"/>
      <c r="AB25" s="14"/>
      <c r="AC25" s="14"/>
      <c r="AD25" s="14"/>
      <c r="AE25" s="14"/>
      <c r="AF25" s="14"/>
      <c r="AG25" s="14"/>
      <c r="AH25" s="14"/>
      <c r="AI25" s="14"/>
      <c r="AJ25" s="14"/>
      <c r="AK25" s="14"/>
      <c r="AL25" s="14"/>
      <c r="AM25" s="14"/>
      <c r="AN25" s="14"/>
    </row>
    <row r="26" spans="1:40" ht="18" customHeight="1" x14ac:dyDescent="0.25">
      <c r="A26" s="110">
        <v>20</v>
      </c>
      <c r="B26" s="22" t="s">
        <v>20</v>
      </c>
      <c r="C26" s="18">
        <v>28.532243281909643</v>
      </c>
      <c r="D26" s="19">
        <v>17.712223262124215</v>
      </c>
      <c r="E26" s="19">
        <v>28.133740536021794</v>
      </c>
      <c r="F26" s="19">
        <v>39.750297226111918</v>
      </c>
      <c r="G26" s="167">
        <v>114.12850430616757</v>
      </c>
      <c r="H26" s="18">
        <v>29.070134337482394</v>
      </c>
      <c r="I26" s="19">
        <v>51.464946307881007</v>
      </c>
      <c r="J26" s="19">
        <v>44.740808518014227</v>
      </c>
      <c r="K26" s="19">
        <v>63.772711202954831</v>
      </c>
      <c r="L26" s="167">
        <v>189.04860036633247</v>
      </c>
      <c r="M26" s="18">
        <v>39.940743677557343</v>
      </c>
      <c r="N26" s="19">
        <v>60.961830384204617</v>
      </c>
      <c r="O26" s="19">
        <v>58.692944002479493</v>
      </c>
      <c r="P26" s="19">
        <v>80.114767779619712</v>
      </c>
      <c r="Q26" s="167">
        <v>239.71028584386116</v>
      </c>
      <c r="R26" s="18">
        <v>55.989227364810738</v>
      </c>
      <c r="S26" s="19">
        <v>58.512451203142511</v>
      </c>
      <c r="T26" s="19">
        <v>70.83892233603747</v>
      </c>
      <c r="U26" s="19">
        <v>107.43054807227445</v>
      </c>
      <c r="V26" s="167">
        <v>292.77114897626518</v>
      </c>
      <c r="W26" s="18">
        <v>73.17741713915197</v>
      </c>
      <c r="X26" s="19">
        <v>61.957156014027177</v>
      </c>
      <c r="Y26" s="14"/>
      <c r="Z26" s="14"/>
      <c r="AA26" s="14"/>
      <c r="AB26" s="14"/>
      <c r="AC26" s="14"/>
      <c r="AD26" s="14"/>
      <c r="AE26" s="14"/>
      <c r="AF26" s="14"/>
      <c r="AG26" s="14"/>
      <c r="AH26" s="14"/>
      <c r="AI26" s="14"/>
      <c r="AJ26" s="14"/>
      <c r="AK26" s="14"/>
      <c r="AL26" s="14"/>
      <c r="AM26" s="14"/>
      <c r="AN26" s="14"/>
    </row>
    <row r="27" spans="1:40" ht="18" customHeight="1" x14ac:dyDescent="0.25">
      <c r="A27" s="110">
        <v>21</v>
      </c>
      <c r="B27" s="22" t="s">
        <v>21</v>
      </c>
      <c r="C27" s="18">
        <v>3.8588262119469281</v>
      </c>
      <c r="D27" s="19">
        <v>1.9090396480380951</v>
      </c>
      <c r="E27" s="19">
        <v>1.9334456132662279</v>
      </c>
      <c r="F27" s="19">
        <v>1.8147422413223857</v>
      </c>
      <c r="G27" s="167">
        <v>9.516053714573637</v>
      </c>
      <c r="H27" s="18">
        <v>1.7763283021096259</v>
      </c>
      <c r="I27" s="19">
        <v>4.705974464491117</v>
      </c>
      <c r="J27" s="19">
        <v>11.857392611902032</v>
      </c>
      <c r="K27" s="19">
        <v>13.267901710364811</v>
      </c>
      <c r="L27" s="167">
        <v>31.607597088867585</v>
      </c>
      <c r="M27" s="18">
        <v>5.9753809080602363</v>
      </c>
      <c r="N27" s="19">
        <v>8.4960940866572354</v>
      </c>
      <c r="O27" s="19">
        <v>11.724889489001191</v>
      </c>
      <c r="P27" s="19">
        <v>13.94629934653385</v>
      </c>
      <c r="Q27" s="167">
        <v>40.142663830252509</v>
      </c>
      <c r="R27" s="18">
        <v>2.2536695860621978</v>
      </c>
      <c r="S27" s="19">
        <v>4.4702765427638012</v>
      </c>
      <c r="T27" s="19">
        <v>4.562115122992167</v>
      </c>
      <c r="U27" s="19">
        <v>4.4428967976209046</v>
      </c>
      <c r="V27" s="167">
        <v>15.728958049439068</v>
      </c>
      <c r="W27" s="18">
        <v>1.1389965081127074</v>
      </c>
      <c r="X27" s="19">
        <v>1.9043599705234784</v>
      </c>
      <c r="Y27" s="14"/>
      <c r="Z27" s="14"/>
      <c r="AA27" s="14"/>
      <c r="AB27" s="14"/>
      <c r="AC27" s="14"/>
      <c r="AD27" s="14"/>
      <c r="AE27" s="14"/>
      <c r="AF27" s="14"/>
      <c r="AG27" s="14"/>
      <c r="AH27" s="14"/>
      <c r="AI27" s="14"/>
      <c r="AJ27" s="14"/>
      <c r="AK27" s="14"/>
      <c r="AL27" s="14"/>
      <c r="AM27" s="14"/>
      <c r="AN27" s="14"/>
    </row>
    <row r="28" spans="1:40" ht="18" customHeight="1" thickBot="1" x14ac:dyDescent="0.3">
      <c r="A28" s="110">
        <v>22</v>
      </c>
      <c r="B28" s="22" t="s">
        <v>16</v>
      </c>
      <c r="C28" s="18">
        <v>3.4287692805342331</v>
      </c>
      <c r="D28" s="19">
        <v>-5.8724402014165022</v>
      </c>
      <c r="E28" s="19">
        <v>-1.9740881409530004</v>
      </c>
      <c r="F28" s="19">
        <v>-12.578487571810179</v>
      </c>
      <c r="G28" s="167">
        <v>-16.996246633645455</v>
      </c>
      <c r="H28" s="18">
        <v>10.347512054975752</v>
      </c>
      <c r="I28" s="19">
        <v>-2.5424347956697915</v>
      </c>
      <c r="J28" s="19">
        <v>2.0660076008176134</v>
      </c>
      <c r="K28" s="19">
        <v>-2.6283422506790259</v>
      </c>
      <c r="L28" s="167">
        <v>7.2427426094445764</v>
      </c>
      <c r="M28" s="18">
        <v>5.870216741203059</v>
      </c>
      <c r="N28" s="19">
        <v>-2.8326256602026803</v>
      </c>
      <c r="O28" s="19">
        <v>-4.1057027197907701</v>
      </c>
      <c r="P28" s="19">
        <v>3.7147579050450901</v>
      </c>
      <c r="Q28" s="167">
        <v>2.6466462662547201</v>
      </c>
      <c r="R28" s="18">
        <v>-2.9230376423258093</v>
      </c>
      <c r="S28" s="19">
        <v>-2.5674450232587276</v>
      </c>
      <c r="T28" s="19">
        <v>2.1874972872863623</v>
      </c>
      <c r="U28" s="19">
        <v>-3.6902251393635055</v>
      </c>
      <c r="V28" s="167">
        <v>-6.993210517661737</v>
      </c>
      <c r="W28" s="18">
        <v>-1.2811103598420033</v>
      </c>
      <c r="X28" s="19">
        <v>-1.2189174907183258</v>
      </c>
      <c r="Y28" s="14"/>
      <c r="Z28" s="14"/>
      <c r="AA28" s="14"/>
      <c r="AB28" s="14"/>
      <c r="AC28" s="14"/>
      <c r="AD28" s="14"/>
      <c r="AE28" s="14"/>
      <c r="AF28" s="14"/>
      <c r="AG28" s="14"/>
      <c r="AH28" s="14"/>
      <c r="AI28" s="14"/>
      <c r="AJ28" s="14"/>
      <c r="AK28" s="14"/>
      <c r="AL28" s="14"/>
      <c r="AM28" s="14"/>
      <c r="AN28" s="14"/>
    </row>
    <row r="29" spans="1:40" s="14" customFormat="1" ht="18" customHeight="1" thickTop="1" thickBot="1" x14ac:dyDescent="0.3">
      <c r="A29" s="110">
        <v>23</v>
      </c>
      <c r="B29" s="45" t="s">
        <v>18</v>
      </c>
      <c r="C29" s="46">
        <v>39.000026484318866</v>
      </c>
      <c r="D29" s="47">
        <v>15.941598954497714</v>
      </c>
      <c r="E29" s="47">
        <v>30.022267865023579</v>
      </c>
      <c r="F29" s="47">
        <v>29.763769613406907</v>
      </c>
      <c r="G29" s="171">
        <v>114.72766291724707</v>
      </c>
      <c r="H29" s="46">
        <v>41.86107152723126</v>
      </c>
      <c r="I29" s="47">
        <v>54.868070564154564</v>
      </c>
      <c r="J29" s="47">
        <v>60.889213039065154</v>
      </c>
      <c r="K29" s="47">
        <v>79.120356454661476</v>
      </c>
      <c r="L29" s="171">
        <v>236.73871158511247</v>
      </c>
      <c r="M29" s="46">
        <v>53.522298232277443</v>
      </c>
      <c r="N29" s="47">
        <v>69.018136223849737</v>
      </c>
      <c r="O29" s="47">
        <v>68.635248362239764</v>
      </c>
      <c r="P29" s="47">
        <v>101.58275798436651</v>
      </c>
      <c r="Q29" s="171">
        <v>292.7584408027335</v>
      </c>
      <c r="R29" s="46">
        <v>56.095399609252418</v>
      </c>
      <c r="S29" s="47">
        <v>61.398975270473031</v>
      </c>
      <c r="T29" s="47">
        <v>78.523836897692433</v>
      </c>
      <c r="U29" s="47">
        <v>109.31133710618498</v>
      </c>
      <c r="V29" s="171">
        <v>305.32954888360285</v>
      </c>
      <c r="W29" s="46">
        <v>73.393519657009065</v>
      </c>
      <c r="X29" s="47">
        <v>62.95457412108442</v>
      </c>
    </row>
    <row r="30" spans="1:40" ht="15" customHeight="1" thickTop="1" x14ac:dyDescent="0.25">
      <c r="Y30" s="14"/>
      <c r="Z30" s="14"/>
      <c r="AA30" s="14"/>
      <c r="AB30" s="14"/>
      <c r="AC30" s="14"/>
      <c r="AD30" s="14"/>
      <c r="AE30" s="14"/>
      <c r="AF30" s="14"/>
      <c r="AG30" s="14"/>
      <c r="AH30" s="14"/>
      <c r="AI30" s="14"/>
      <c r="AJ30" s="14"/>
      <c r="AK30" s="14"/>
      <c r="AL30" s="14"/>
      <c r="AM30" s="14"/>
      <c r="AN30" s="14"/>
    </row>
    <row r="31" spans="1:40" s="115" customFormat="1" ht="21.95" customHeight="1" x14ac:dyDescent="0.15">
      <c r="A31" s="110"/>
      <c r="B31" s="101" t="s">
        <v>48</v>
      </c>
      <c r="C31" s="100" t="str">
        <f t="shared" ref="C31:X31" si="1">C$5</f>
        <v>1Q20</v>
      </c>
      <c r="D31" s="100" t="str">
        <f t="shared" si="1"/>
        <v>2Q20</v>
      </c>
      <c r="E31" s="100" t="str">
        <f t="shared" si="1"/>
        <v>3Q20</v>
      </c>
      <c r="F31" s="100" t="str">
        <f t="shared" si="1"/>
        <v>4Q20</v>
      </c>
      <c r="G31" s="100">
        <f>G$5</f>
        <v>2020</v>
      </c>
      <c r="H31" s="100" t="str">
        <f t="shared" si="1"/>
        <v>1Q21</v>
      </c>
      <c r="I31" s="100" t="str">
        <f t="shared" si="1"/>
        <v>2Q21</v>
      </c>
      <c r="J31" s="100" t="str">
        <f t="shared" si="1"/>
        <v>3Q21</v>
      </c>
      <c r="K31" s="100" t="str">
        <f t="shared" si="1"/>
        <v>4Q21</v>
      </c>
      <c r="L31" s="100">
        <f>L$5</f>
        <v>2021</v>
      </c>
      <c r="M31" s="100" t="str">
        <f t="shared" si="1"/>
        <v>1Q22</v>
      </c>
      <c r="N31" s="100" t="str">
        <f t="shared" si="1"/>
        <v>2Q22</v>
      </c>
      <c r="O31" s="100" t="str">
        <f t="shared" si="1"/>
        <v>3Q22</v>
      </c>
      <c r="P31" s="100" t="str">
        <f t="shared" si="1"/>
        <v>4Q22</v>
      </c>
      <c r="Q31" s="100">
        <f t="shared" si="1"/>
        <v>2022</v>
      </c>
      <c r="R31" s="100" t="str">
        <f t="shared" si="1"/>
        <v>1Q23</v>
      </c>
      <c r="S31" s="100" t="str">
        <f t="shared" si="1"/>
        <v>2Q23</v>
      </c>
      <c r="T31" s="100" t="str">
        <f t="shared" si="1"/>
        <v>3Q23</v>
      </c>
      <c r="U31" s="100" t="str">
        <f t="shared" si="1"/>
        <v>4Q23</v>
      </c>
      <c r="V31" s="100">
        <f t="shared" si="1"/>
        <v>2023</v>
      </c>
      <c r="W31" s="100" t="str">
        <f t="shared" si="1"/>
        <v>1Q24</v>
      </c>
      <c r="X31" s="100" t="str">
        <f t="shared" si="1"/>
        <v>2Q24</v>
      </c>
      <c r="Y31" s="14"/>
      <c r="Z31" s="14"/>
    </row>
    <row r="32" spans="1:40" s="113" customFormat="1" ht="18" customHeight="1" thickBot="1" x14ac:dyDescent="0.25">
      <c r="A32" s="110">
        <v>26</v>
      </c>
      <c r="B32" s="48" t="s">
        <v>11</v>
      </c>
      <c r="C32" s="50">
        <f t="shared" ref="C32:M32" si="2">SUM(C33:C37)</f>
        <v>23.752059732205208</v>
      </c>
      <c r="D32" s="49">
        <f t="shared" si="2"/>
        <v>10.7388469539141</v>
      </c>
      <c r="E32" s="49">
        <f t="shared" si="2"/>
        <v>19.276183443614027</v>
      </c>
      <c r="F32" s="49">
        <f t="shared" si="2"/>
        <v>27.321527126668268</v>
      </c>
      <c r="G32" s="172">
        <f>SUM(G33:G37)</f>
        <v>81.088617256401605</v>
      </c>
      <c r="H32" s="50">
        <f t="shared" si="2"/>
        <v>21.518779711842804</v>
      </c>
      <c r="I32" s="49">
        <f t="shared" si="2"/>
        <v>29.323272329014479</v>
      </c>
      <c r="J32" s="49">
        <f t="shared" si="2"/>
        <v>25.369322828024913</v>
      </c>
      <c r="K32" s="49">
        <f t="shared" si="2"/>
        <v>39.583568455145809</v>
      </c>
      <c r="L32" s="172">
        <f>SUM(L33:L37)</f>
        <v>115.79494332402803</v>
      </c>
      <c r="M32" s="50">
        <f t="shared" si="2"/>
        <v>22.800941567873998</v>
      </c>
      <c r="N32" s="49">
        <f t="shared" ref="N32:O32" si="3">SUM(N33:N37)</f>
        <v>26.145300333235916</v>
      </c>
      <c r="O32" s="49">
        <f t="shared" si="3"/>
        <v>29.292612601576081</v>
      </c>
      <c r="P32" s="49">
        <f t="shared" ref="P32:Q32" si="4">SUM(P33:P37)</f>
        <v>45.817055670177822</v>
      </c>
      <c r="Q32" s="172">
        <f t="shared" si="4"/>
        <v>124.0559101728638</v>
      </c>
      <c r="R32" s="50">
        <f t="shared" ref="R32:W32" si="5">SUM(R33:R38)</f>
        <v>47.661343988835462</v>
      </c>
      <c r="S32" s="49">
        <f t="shared" si="5"/>
        <v>47.321615443778001</v>
      </c>
      <c r="T32" s="49">
        <f t="shared" si="5"/>
        <v>56.300031589406075</v>
      </c>
      <c r="U32" s="49">
        <f t="shared" si="5"/>
        <v>81.408839887998539</v>
      </c>
      <c r="V32" s="172">
        <f t="shared" si="5"/>
        <v>232.69183091001807</v>
      </c>
      <c r="W32" s="50">
        <f t="shared" si="5"/>
        <v>58.268368357516451</v>
      </c>
      <c r="X32" s="49">
        <f t="shared" ref="X32" si="6">SUM(X33:X38)</f>
        <v>43.852523336810876</v>
      </c>
      <c r="Y32" s="14"/>
      <c r="Z32" s="14"/>
    </row>
    <row r="33" spans="1:26" s="113" customFormat="1" ht="15" thickTop="1" x14ac:dyDescent="0.2">
      <c r="A33" s="110">
        <v>27</v>
      </c>
      <c r="B33" s="51" t="s">
        <v>1</v>
      </c>
      <c r="C33" s="53">
        <v>8.6315064799999988</v>
      </c>
      <c r="D33" s="52">
        <v>2.4033863172345837</v>
      </c>
      <c r="E33" s="52">
        <v>7.390536014944832</v>
      </c>
      <c r="F33" s="52">
        <v>8.4907207309352746</v>
      </c>
      <c r="G33" s="173">
        <v>26.916149543114692</v>
      </c>
      <c r="H33" s="53">
        <v>4.3856337438617583</v>
      </c>
      <c r="I33" s="52">
        <v>7.8369162233211123</v>
      </c>
      <c r="J33" s="52">
        <v>9.2279121073837604</v>
      </c>
      <c r="K33" s="52">
        <v>15.196096193859184</v>
      </c>
      <c r="L33" s="173">
        <v>36.646558268425814</v>
      </c>
      <c r="M33" s="53">
        <v>7.3193711210490919</v>
      </c>
      <c r="N33" s="52">
        <v>9.3593163527112324</v>
      </c>
      <c r="O33" s="52">
        <v>8.6259630776840588</v>
      </c>
      <c r="P33" s="52">
        <v>12.840621728648543</v>
      </c>
      <c r="Q33" s="173">
        <v>38.145272280092925</v>
      </c>
      <c r="R33" s="53">
        <v>7.9597799999999994</v>
      </c>
      <c r="S33" s="52">
        <v>9.3786222641791976</v>
      </c>
      <c r="T33" s="52">
        <v>9.1485021456247928</v>
      </c>
      <c r="U33" s="52">
        <v>11.18468084959285</v>
      </c>
      <c r="V33" s="173">
        <v>37.671585259396842</v>
      </c>
      <c r="W33" s="53">
        <v>8.4769162609775677</v>
      </c>
      <c r="X33" s="52">
        <v>11.485125330626797</v>
      </c>
      <c r="Y33" s="14"/>
      <c r="Z33" s="14"/>
    </row>
    <row r="34" spans="1:26" s="113" customFormat="1" x14ac:dyDescent="0.2">
      <c r="A34" s="110">
        <v>28</v>
      </c>
      <c r="B34" s="51" t="s">
        <v>2</v>
      </c>
      <c r="C34" s="53">
        <v>5.1077910500000003</v>
      </c>
      <c r="D34" s="52">
        <v>0.95386857721165241</v>
      </c>
      <c r="E34" s="52">
        <v>3.2224645396923863</v>
      </c>
      <c r="F34" s="52">
        <v>3.67724285720801</v>
      </c>
      <c r="G34" s="173">
        <v>12.96136702411205</v>
      </c>
      <c r="H34" s="53">
        <v>8.5684614956333576</v>
      </c>
      <c r="I34" s="52">
        <v>8.0829662214694551</v>
      </c>
      <c r="J34" s="52">
        <v>6.0212659727038611</v>
      </c>
      <c r="K34" s="52">
        <v>10.182301522029817</v>
      </c>
      <c r="L34" s="173">
        <v>32.854995211836496</v>
      </c>
      <c r="M34" s="53">
        <v>4.6505439989434416</v>
      </c>
      <c r="N34" s="52">
        <v>5.1082928984136453</v>
      </c>
      <c r="O34" s="52">
        <v>9.3720092593639652</v>
      </c>
      <c r="P34" s="52">
        <v>16.566999747571995</v>
      </c>
      <c r="Q34" s="173">
        <v>35.697845904293047</v>
      </c>
      <c r="R34" s="53">
        <v>13.405960000000002</v>
      </c>
      <c r="S34" s="52">
        <v>9.7009850199742953</v>
      </c>
      <c r="T34" s="52">
        <v>16.730420135109359</v>
      </c>
      <c r="U34" s="52">
        <v>28.815365960636861</v>
      </c>
      <c r="V34" s="173">
        <v>68.652731115720513</v>
      </c>
      <c r="W34" s="53">
        <v>25.237626824242113</v>
      </c>
      <c r="X34" s="52">
        <v>11.950830707519193</v>
      </c>
      <c r="Y34" s="14"/>
      <c r="Z34" s="14"/>
    </row>
    <row r="35" spans="1:26" s="113" customFormat="1" x14ac:dyDescent="0.2">
      <c r="A35" s="110">
        <v>29</v>
      </c>
      <c r="B35" s="51" t="s">
        <v>3</v>
      </c>
      <c r="C35" s="53">
        <v>4.7935413800000006</v>
      </c>
      <c r="D35" s="52">
        <v>0.88225513757717267</v>
      </c>
      <c r="E35" s="52">
        <v>3.3094508785306074</v>
      </c>
      <c r="F35" s="52">
        <v>6.2399536424322664</v>
      </c>
      <c r="G35" s="173">
        <v>15.225201038540046</v>
      </c>
      <c r="H35" s="53">
        <v>1.9708979355828371</v>
      </c>
      <c r="I35" s="52">
        <v>4.3931652537903556</v>
      </c>
      <c r="J35" s="52">
        <v>2.3517364945400714</v>
      </c>
      <c r="K35" s="52">
        <v>2.4122204004604066</v>
      </c>
      <c r="L35" s="173">
        <v>11.12802008437367</v>
      </c>
      <c r="M35" s="53">
        <v>2.0313589654099808</v>
      </c>
      <c r="N35" s="52">
        <v>0.75624174506595199</v>
      </c>
      <c r="O35" s="52">
        <v>0.54927310436665233</v>
      </c>
      <c r="P35" s="52">
        <v>1.0581775652366163</v>
      </c>
      <c r="Q35" s="173">
        <v>4.3950513800792015</v>
      </c>
      <c r="R35" s="53">
        <v>4.6625700000000005</v>
      </c>
      <c r="S35" s="52">
        <v>2.4697042673351657</v>
      </c>
      <c r="T35" s="52">
        <v>2.5676020407755136</v>
      </c>
      <c r="U35" s="52">
        <v>6.408759419871016</v>
      </c>
      <c r="V35" s="173">
        <v>16.108635727981696</v>
      </c>
      <c r="W35" s="53">
        <v>4.2134638959394284</v>
      </c>
      <c r="X35" s="52">
        <v>3.3626473614926002</v>
      </c>
      <c r="Y35" s="14"/>
      <c r="Z35" s="14"/>
    </row>
    <row r="36" spans="1:26" s="113" customFormat="1" x14ac:dyDescent="0.2">
      <c r="A36" s="110">
        <v>30</v>
      </c>
      <c r="B36" s="51" t="s">
        <v>4</v>
      </c>
      <c r="C36" s="53">
        <v>3.6962638486507942</v>
      </c>
      <c r="D36" s="52">
        <v>5.7875007941001417</v>
      </c>
      <c r="E36" s="52">
        <v>4.7667983982863227</v>
      </c>
      <c r="F36" s="52">
        <v>7.668965405522604</v>
      </c>
      <c r="G36" s="173">
        <v>21.919528446559863</v>
      </c>
      <c r="H36" s="53">
        <v>6.0795817448437344</v>
      </c>
      <c r="I36" s="52">
        <v>7.2420549732935982</v>
      </c>
      <c r="J36" s="52">
        <v>6.037231099864802</v>
      </c>
      <c r="K36" s="52">
        <v>9.2476841313668388</v>
      </c>
      <c r="L36" s="173">
        <v>28.606551949368974</v>
      </c>
      <c r="M36" s="53">
        <v>7.6518049210710632</v>
      </c>
      <c r="N36" s="52">
        <v>8.6086817879381687</v>
      </c>
      <c r="O36" s="52">
        <v>9.8524792416608289</v>
      </c>
      <c r="P36" s="52">
        <v>13.417775764594717</v>
      </c>
      <c r="Q36" s="173">
        <v>39.530741715264774</v>
      </c>
      <c r="R36" s="53">
        <v>6.1868711677120451</v>
      </c>
      <c r="S36" s="52">
        <v>8.8080110436874008</v>
      </c>
      <c r="T36" s="52">
        <v>7.170065831681729</v>
      </c>
      <c r="U36" s="52">
        <v>5.8618687056080923</v>
      </c>
      <c r="V36" s="173">
        <v>28.026816748689267</v>
      </c>
      <c r="W36" s="53">
        <v>5.9031797910650292</v>
      </c>
      <c r="X36" s="52">
        <v>7.3431013421414466</v>
      </c>
      <c r="Y36" s="14"/>
      <c r="Z36" s="14"/>
    </row>
    <row r="37" spans="1:26" s="113" customFormat="1" x14ac:dyDescent="0.2">
      <c r="A37" s="110">
        <v>31</v>
      </c>
      <c r="B37" s="51" t="s">
        <v>5</v>
      </c>
      <c r="C37" s="53">
        <v>1.522956973554414</v>
      </c>
      <c r="D37" s="52">
        <v>0.71183612779054917</v>
      </c>
      <c r="E37" s="52">
        <v>0.58693361215987783</v>
      </c>
      <c r="F37" s="52">
        <v>1.2446444905701126</v>
      </c>
      <c r="G37" s="173">
        <v>4.0663712040749536</v>
      </c>
      <c r="H37" s="53">
        <v>0.51420479192111546</v>
      </c>
      <c r="I37" s="52">
        <v>1.7681696571399561</v>
      </c>
      <c r="J37" s="52">
        <v>1.7311771535324199</v>
      </c>
      <c r="K37" s="52">
        <v>2.5452662074295658</v>
      </c>
      <c r="L37" s="173">
        <v>6.558817810023057</v>
      </c>
      <c r="M37" s="53">
        <v>1.1478625614004221</v>
      </c>
      <c r="N37" s="52">
        <v>2.3127675491069191</v>
      </c>
      <c r="O37" s="52">
        <v>0.89288791850057725</v>
      </c>
      <c r="P37" s="52">
        <v>1.9334808641259578</v>
      </c>
      <c r="Q37" s="173">
        <v>6.2869988931338758</v>
      </c>
      <c r="R37" s="53">
        <v>0.2476533071010561</v>
      </c>
      <c r="S37" s="52">
        <v>1.0357539524528412</v>
      </c>
      <c r="T37" s="52">
        <v>0.78417528822221216</v>
      </c>
      <c r="U37" s="52">
        <v>0.7763992534145836</v>
      </c>
      <c r="V37" s="173">
        <v>2.8439818011906932</v>
      </c>
      <c r="W37" s="53">
        <v>1.7927069114853447E-2</v>
      </c>
      <c r="X37" s="52">
        <v>6.1810194986072417E-2</v>
      </c>
      <c r="Y37" s="14"/>
      <c r="Z37" s="14"/>
    </row>
    <row r="38" spans="1:26" s="113" customFormat="1" ht="15" thickBot="1" x14ac:dyDescent="0.25">
      <c r="A38" s="110">
        <v>32</v>
      </c>
      <c r="B38" s="206" t="s">
        <v>224</v>
      </c>
      <c r="C38" s="207" t="s">
        <v>272</v>
      </c>
      <c r="D38" s="27" t="s">
        <v>272</v>
      </c>
      <c r="E38" s="27" t="s">
        <v>272</v>
      </c>
      <c r="F38" s="27" t="s">
        <v>272</v>
      </c>
      <c r="G38" s="208">
        <v>0</v>
      </c>
      <c r="H38" s="207" t="s">
        <v>272</v>
      </c>
      <c r="I38" s="27" t="s">
        <v>272</v>
      </c>
      <c r="J38" s="27" t="s">
        <v>272</v>
      </c>
      <c r="K38" s="27" t="s">
        <v>272</v>
      </c>
      <c r="L38" s="208">
        <v>0</v>
      </c>
      <c r="M38" s="207" t="s">
        <v>272</v>
      </c>
      <c r="N38" s="27" t="s">
        <v>272</v>
      </c>
      <c r="O38" s="27" t="s">
        <v>272</v>
      </c>
      <c r="P38" s="27" t="s">
        <v>272</v>
      </c>
      <c r="Q38" s="208">
        <v>0</v>
      </c>
      <c r="R38" s="207">
        <v>15.19850951402236</v>
      </c>
      <c r="S38" s="27">
        <v>15.928538896149103</v>
      </c>
      <c r="T38" s="27">
        <v>19.899266147992467</v>
      </c>
      <c r="U38" s="27">
        <v>28.361765698875129</v>
      </c>
      <c r="V38" s="208">
        <v>79.388080257039064</v>
      </c>
      <c r="W38" s="207">
        <v>14.419254516177459</v>
      </c>
      <c r="X38" s="27">
        <v>9.6490084000447709</v>
      </c>
      <c r="Y38" s="14"/>
      <c r="Z38" s="14"/>
    </row>
    <row r="39" spans="1:26" s="113" customFormat="1" ht="18" customHeight="1" thickTop="1" thickBot="1" x14ac:dyDescent="0.25">
      <c r="A39" s="110">
        <v>33</v>
      </c>
      <c r="B39" s="54" t="s">
        <v>13</v>
      </c>
      <c r="C39" s="56">
        <f t="shared" ref="C39:M39" si="7">SUM(C40:C42)</f>
        <v>4.8058751967086586</v>
      </c>
      <c r="D39" s="55">
        <f t="shared" si="7"/>
        <v>6.0075096216179462</v>
      </c>
      <c r="E39" s="55">
        <f t="shared" si="7"/>
        <v>9.6469418771980919</v>
      </c>
      <c r="F39" s="55">
        <f t="shared" si="7"/>
        <v>12.062656224787295</v>
      </c>
      <c r="G39" s="174">
        <f>SUM(G40:G42)</f>
        <v>32.522982920311989</v>
      </c>
      <c r="H39" s="56">
        <f t="shared" si="7"/>
        <v>7.1561522226431462</v>
      </c>
      <c r="I39" s="55">
        <f t="shared" si="7"/>
        <v>14.930518943570295</v>
      </c>
      <c r="J39" s="55">
        <f t="shared" si="7"/>
        <v>16.96169183797624</v>
      </c>
      <c r="K39" s="55">
        <f t="shared" si="7"/>
        <v>20.199280695276016</v>
      </c>
      <c r="L39" s="174">
        <f>SUM(L40:L42)</f>
        <v>59.247643699465691</v>
      </c>
      <c r="M39" s="56">
        <f t="shared" si="7"/>
        <v>9.7489532610977498</v>
      </c>
      <c r="N39" s="55">
        <f t="shared" ref="N39:O39" si="8">SUM(N40:N42)</f>
        <v>23.785940065175673</v>
      </c>
      <c r="O39" s="55">
        <f t="shared" si="8"/>
        <v>18.258984572558248</v>
      </c>
      <c r="P39" s="55">
        <f t="shared" ref="P39:R39" si="9">SUM(P40:P42)</f>
        <v>16.683296593887722</v>
      </c>
      <c r="Q39" s="174">
        <f t="shared" si="9"/>
        <v>68.477174492719399</v>
      </c>
      <c r="R39" s="56">
        <f t="shared" si="9"/>
        <v>7.911764676035963</v>
      </c>
      <c r="S39" s="55">
        <f t="shared" ref="S39:T39" si="10">SUM(S40:S42)</f>
        <v>10.905961343142764</v>
      </c>
      <c r="T39" s="55">
        <f t="shared" si="10"/>
        <v>14.209578297203194</v>
      </c>
      <c r="U39" s="55">
        <f t="shared" ref="U39:W39" si="11">SUM(U40:U42)</f>
        <v>25.479104449555681</v>
      </c>
      <c r="V39" s="174">
        <f t="shared" si="11"/>
        <v>58.5064087659376</v>
      </c>
      <c r="W39" s="56">
        <f t="shared" si="11"/>
        <v>14.852859602635695</v>
      </c>
      <c r="X39" s="55">
        <f t="shared" ref="X39" si="12">SUM(X40:X42)</f>
        <v>17.680339903273229</v>
      </c>
      <c r="Y39" s="14"/>
      <c r="Z39" s="14"/>
    </row>
    <row r="40" spans="1:26" s="113" customFormat="1" ht="15" thickTop="1" x14ac:dyDescent="0.2">
      <c r="A40" s="110">
        <v>34</v>
      </c>
      <c r="B40" s="51" t="s">
        <v>225</v>
      </c>
      <c r="C40" s="53">
        <v>2.1105371200000005</v>
      </c>
      <c r="D40" s="52">
        <v>1.5118886401726099</v>
      </c>
      <c r="E40" s="52">
        <v>3.6300112620822764</v>
      </c>
      <c r="F40" s="52">
        <v>6.4054864102953673</v>
      </c>
      <c r="G40" s="173">
        <v>13.657923432550254</v>
      </c>
      <c r="H40" s="53">
        <v>5.2573522041949436</v>
      </c>
      <c r="I40" s="52">
        <v>9.806032165285993</v>
      </c>
      <c r="J40" s="52">
        <v>8.2637247017517783</v>
      </c>
      <c r="K40" s="52">
        <v>12.126233706504948</v>
      </c>
      <c r="L40" s="173">
        <v>35.45334277773766</v>
      </c>
      <c r="M40" s="53">
        <v>5.1528205275857433</v>
      </c>
      <c r="N40" s="52">
        <v>13.097835623142267</v>
      </c>
      <c r="O40" s="52">
        <v>10.038928817738086</v>
      </c>
      <c r="P40" s="52">
        <v>10.201923191427712</v>
      </c>
      <c r="Q40" s="173">
        <v>38.491508159893804</v>
      </c>
      <c r="R40" s="53">
        <v>3.9718299999999997</v>
      </c>
      <c r="S40" s="52">
        <v>3.2243274315405515</v>
      </c>
      <c r="T40" s="52">
        <v>6.1875120632381151</v>
      </c>
      <c r="U40" s="52">
        <v>16.380523011786998</v>
      </c>
      <c r="V40" s="173">
        <v>29.764192506565664</v>
      </c>
      <c r="W40" s="53">
        <v>11.741638282203942</v>
      </c>
      <c r="X40" s="52">
        <v>11.411430557918591</v>
      </c>
      <c r="Y40" s="14"/>
      <c r="Z40" s="14"/>
    </row>
    <row r="41" spans="1:26" s="113" customFormat="1" x14ac:dyDescent="0.2">
      <c r="A41" s="110">
        <v>35</v>
      </c>
      <c r="B41" s="51" t="s">
        <v>14</v>
      </c>
      <c r="C41" s="53">
        <v>1.7664698196177469</v>
      </c>
      <c r="D41" s="52">
        <v>3.7745728969796097</v>
      </c>
      <c r="E41" s="52">
        <v>4.0404360496249616</v>
      </c>
      <c r="F41" s="52">
        <v>3.7386130741777452</v>
      </c>
      <c r="G41" s="173">
        <v>13.320091840400064</v>
      </c>
      <c r="H41" s="53">
        <v>0.97989807482550062</v>
      </c>
      <c r="I41" s="52">
        <v>2.3189438870410868</v>
      </c>
      <c r="J41" s="52">
        <v>3.2387243967543311</v>
      </c>
      <c r="K41" s="52">
        <v>3.707705524402491</v>
      </c>
      <c r="L41" s="173">
        <v>10.24527188302341</v>
      </c>
      <c r="M41" s="53">
        <v>2.5652811610120998</v>
      </c>
      <c r="N41" s="52">
        <v>5.5242488025496925</v>
      </c>
      <c r="O41" s="52">
        <v>2.7983383237491481</v>
      </c>
      <c r="P41" s="52">
        <v>2.7742216297009614</v>
      </c>
      <c r="Q41" s="173">
        <v>13.662089917011901</v>
      </c>
      <c r="R41" s="53">
        <v>2.4086565140366289</v>
      </c>
      <c r="S41" s="52">
        <v>5.2027551258510396</v>
      </c>
      <c r="T41" s="52">
        <v>3.4729643589957071</v>
      </c>
      <c r="U41" s="52">
        <v>5.040264493054563</v>
      </c>
      <c r="V41" s="173">
        <v>16.124640491937939</v>
      </c>
      <c r="W41" s="53">
        <v>2.4330814604624829</v>
      </c>
      <c r="X41" s="52">
        <v>4.4467637302170191</v>
      </c>
      <c r="Y41" s="14"/>
      <c r="Z41" s="14"/>
    </row>
    <row r="42" spans="1:26" s="113" customFormat="1" ht="15" thickBot="1" x14ac:dyDescent="0.25">
      <c r="A42" s="110">
        <v>36</v>
      </c>
      <c r="B42" s="51" t="s">
        <v>15</v>
      </c>
      <c r="C42" s="53">
        <v>0.92886825709091136</v>
      </c>
      <c r="D42" s="52">
        <v>0.72104808446572655</v>
      </c>
      <c r="E42" s="52">
        <v>1.9764945654908548</v>
      </c>
      <c r="F42" s="52">
        <v>1.9185567403141826</v>
      </c>
      <c r="G42" s="173">
        <v>5.5449676473616751</v>
      </c>
      <c r="H42" s="53">
        <v>0.91890194362270161</v>
      </c>
      <c r="I42" s="52">
        <v>2.8055428912432148</v>
      </c>
      <c r="J42" s="52">
        <v>5.4592427394701319</v>
      </c>
      <c r="K42" s="52">
        <v>4.3653414643685755</v>
      </c>
      <c r="L42" s="173">
        <v>13.549029038704624</v>
      </c>
      <c r="M42" s="53">
        <v>2.0308515724999081</v>
      </c>
      <c r="N42" s="52">
        <v>5.1638556394837156</v>
      </c>
      <c r="O42" s="52">
        <v>5.4217174310710163</v>
      </c>
      <c r="P42" s="52">
        <v>3.7071517727590466</v>
      </c>
      <c r="Q42" s="173">
        <v>16.323576415813687</v>
      </c>
      <c r="R42" s="53">
        <v>1.5312781619993343</v>
      </c>
      <c r="S42" s="52">
        <v>2.4788787857511729</v>
      </c>
      <c r="T42" s="52">
        <v>4.549101874969371</v>
      </c>
      <c r="U42" s="52">
        <v>4.0583169447141181</v>
      </c>
      <c r="V42" s="173">
        <v>12.617575767433998</v>
      </c>
      <c r="W42" s="53">
        <v>0.67813985996926951</v>
      </c>
      <c r="X42" s="52">
        <v>1.8221456151376174</v>
      </c>
      <c r="Y42" s="14"/>
      <c r="Z42" s="14"/>
    </row>
    <row r="43" spans="1:26" s="113" customFormat="1" ht="18" customHeight="1" thickTop="1" thickBot="1" x14ac:dyDescent="0.25">
      <c r="A43" s="110">
        <v>37</v>
      </c>
      <c r="B43" s="211" t="s">
        <v>228</v>
      </c>
      <c r="C43" s="56">
        <f t="shared" ref="C43:M43" si="13">SUM(C32,C39)</f>
        <v>28.557934928913866</v>
      </c>
      <c r="D43" s="55">
        <f t="shared" si="13"/>
        <v>16.746356575532047</v>
      </c>
      <c r="E43" s="55">
        <f t="shared" si="13"/>
        <v>28.923125320812119</v>
      </c>
      <c r="F43" s="55">
        <f t="shared" si="13"/>
        <v>39.384183351455562</v>
      </c>
      <c r="G43" s="174">
        <f>SUM(G32,G39)</f>
        <v>113.61160017671359</v>
      </c>
      <c r="H43" s="56">
        <f t="shared" si="13"/>
        <v>28.674931934485951</v>
      </c>
      <c r="I43" s="55">
        <f t="shared" si="13"/>
        <v>44.253791272584778</v>
      </c>
      <c r="J43" s="55">
        <f t="shared" si="13"/>
        <v>42.331014666001153</v>
      </c>
      <c r="K43" s="55">
        <f t="shared" si="13"/>
        <v>59.782849150421825</v>
      </c>
      <c r="L43" s="174">
        <f>SUM(L32,L39)</f>
        <v>175.04258702349372</v>
      </c>
      <c r="M43" s="56">
        <f t="shared" si="13"/>
        <v>32.549894828971745</v>
      </c>
      <c r="N43" s="55">
        <f t="shared" ref="N43:O43" si="14">SUM(N32,N39)</f>
        <v>49.931240398411589</v>
      </c>
      <c r="O43" s="55">
        <f t="shared" si="14"/>
        <v>47.551597174134329</v>
      </c>
      <c r="P43" s="55">
        <f t="shared" ref="P43:R43" si="15">SUM(P32,P39)</f>
        <v>62.50035226406554</v>
      </c>
      <c r="Q43" s="174">
        <f t="shared" si="15"/>
        <v>192.5330846655832</v>
      </c>
      <c r="R43" s="56">
        <f t="shared" si="15"/>
        <v>55.573108664871427</v>
      </c>
      <c r="S43" s="55">
        <f t="shared" ref="S43:T43" si="16">SUM(S32,S39)</f>
        <v>58.227576786920764</v>
      </c>
      <c r="T43" s="55">
        <f t="shared" si="16"/>
        <v>70.509609886609269</v>
      </c>
      <c r="U43" s="55">
        <f t="shared" ref="U43:W43" si="17">SUM(U32,U39)</f>
        <v>106.88794433755422</v>
      </c>
      <c r="V43" s="174">
        <f t="shared" si="17"/>
        <v>291.19823967595568</v>
      </c>
      <c r="W43" s="56">
        <f t="shared" si="17"/>
        <v>73.12122796015214</v>
      </c>
      <c r="X43" s="55">
        <f t="shared" ref="X43" si="18">SUM(X32,X39)</f>
        <v>61.532863240084104</v>
      </c>
      <c r="Y43" s="14"/>
      <c r="Z43" s="14"/>
    </row>
    <row r="44" spans="1:26" s="113" customFormat="1" ht="15.75" thickTop="1" thickBot="1" x14ac:dyDescent="0.25">
      <c r="A44" s="110">
        <v>20</v>
      </c>
      <c r="B44" s="51" t="s">
        <v>227</v>
      </c>
      <c r="C44" s="53">
        <v>-2.5691647004222773E-2</v>
      </c>
      <c r="D44" s="52">
        <v>0.96586668659216812</v>
      </c>
      <c r="E44" s="52">
        <v>-0.78938478479032526</v>
      </c>
      <c r="F44" s="52">
        <v>0.36611387465635659</v>
      </c>
      <c r="G44" s="173">
        <v>0.51690412945397668</v>
      </c>
      <c r="H44" s="53">
        <v>0.39520240299644271</v>
      </c>
      <c r="I44" s="52">
        <v>7.2111550352962297</v>
      </c>
      <c r="J44" s="52">
        <v>2.4097938520130739</v>
      </c>
      <c r="K44" s="52">
        <v>3.989862052533006</v>
      </c>
      <c r="L44" s="173">
        <v>14.006013342838742</v>
      </c>
      <c r="M44" s="53">
        <v>7.3908488485855983</v>
      </c>
      <c r="N44" s="52">
        <v>11.030589985793029</v>
      </c>
      <c r="O44" s="52">
        <v>11.141346828345164</v>
      </c>
      <c r="P44" s="52">
        <v>17.614415515554171</v>
      </c>
      <c r="Q44" s="173">
        <v>47.177201178277954</v>
      </c>
      <c r="R44" s="53">
        <v>0.41611869993931094</v>
      </c>
      <c r="S44" s="52">
        <v>0.28487441622174714</v>
      </c>
      <c r="T44" s="52">
        <v>0.32931244942820115</v>
      </c>
      <c r="U44" s="52">
        <v>0.54260373472023105</v>
      </c>
      <c r="V44" s="173">
        <v>1.5729093003095045</v>
      </c>
      <c r="W44" s="53">
        <v>5.6189178999829892E-2</v>
      </c>
      <c r="X44" s="52">
        <v>0.42429277394307263</v>
      </c>
      <c r="Y44" s="14"/>
      <c r="Z44" s="14"/>
    </row>
    <row r="45" spans="1:26" s="113" customFormat="1" ht="18" customHeight="1" thickTop="1" thickBot="1" x14ac:dyDescent="0.25">
      <c r="A45" s="110">
        <v>38</v>
      </c>
      <c r="B45" s="211" t="s">
        <v>226</v>
      </c>
      <c r="C45" s="56">
        <f>SUM(C43:C44)</f>
        <v>28.532243281909643</v>
      </c>
      <c r="D45" s="55">
        <f t="shared" ref="D45:R45" si="19">SUM(D43:D44)</f>
        <v>17.712223262124215</v>
      </c>
      <c r="E45" s="55">
        <f t="shared" si="19"/>
        <v>28.133740536021794</v>
      </c>
      <c r="F45" s="55">
        <f t="shared" si="19"/>
        <v>39.750297226111918</v>
      </c>
      <c r="G45" s="174">
        <f t="shared" si="19"/>
        <v>114.12850430616757</v>
      </c>
      <c r="H45" s="56">
        <f t="shared" si="19"/>
        <v>29.070134337482394</v>
      </c>
      <c r="I45" s="55">
        <f t="shared" si="19"/>
        <v>51.464946307881007</v>
      </c>
      <c r="J45" s="55">
        <f t="shared" si="19"/>
        <v>44.740808518014227</v>
      </c>
      <c r="K45" s="55">
        <f t="shared" si="19"/>
        <v>63.772711202954831</v>
      </c>
      <c r="L45" s="174">
        <f t="shared" si="19"/>
        <v>189.04860036633247</v>
      </c>
      <c r="M45" s="56">
        <f t="shared" si="19"/>
        <v>39.940743677557343</v>
      </c>
      <c r="N45" s="55">
        <f t="shared" si="19"/>
        <v>60.961830384204617</v>
      </c>
      <c r="O45" s="55">
        <f t="shared" si="19"/>
        <v>58.692944002479493</v>
      </c>
      <c r="P45" s="55">
        <f t="shared" si="19"/>
        <v>80.114767779619712</v>
      </c>
      <c r="Q45" s="174">
        <f t="shared" si="19"/>
        <v>239.71028584386116</v>
      </c>
      <c r="R45" s="56">
        <f t="shared" si="19"/>
        <v>55.989227364810738</v>
      </c>
      <c r="S45" s="55">
        <f t="shared" ref="S45:T45" si="20">SUM(S43:S44)</f>
        <v>58.512451203142511</v>
      </c>
      <c r="T45" s="55">
        <f t="shared" si="20"/>
        <v>70.83892233603747</v>
      </c>
      <c r="U45" s="55">
        <f t="shared" ref="U45:W45" si="21">SUM(U43:U44)</f>
        <v>107.43054807227445</v>
      </c>
      <c r="V45" s="174">
        <f t="shared" si="21"/>
        <v>292.77114897626518</v>
      </c>
      <c r="W45" s="56">
        <f t="shared" si="21"/>
        <v>73.17741713915197</v>
      </c>
      <c r="X45" s="55">
        <f t="shared" ref="X45" si="22">SUM(X43:X44)</f>
        <v>61.957156014027177</v>
      </c>
      <c r="Y45" s="14"/>
      <c r="Z45" s="14"/>
    </row>
    <row r="46" spans="1:26" ht="15" thickTop="1" x14ac:dyDescent="0.25">
      <c r="Y46" s="14"/>
      <c r="Z46" s="14"/>
    </row>
    <row r="47" spans="1:26" ht="14.25" customHeight="1" x14ac:dyDescent="0.25">
      <c r="B47" s="242" t="s">
        <v>237</v>
      </c>
      <c r="C47" s="242"/>
      <c r="D47" s="242"/>
      <c r="E47" s="242"/>
      <c r="F47" s="242"/>
      <c r="G47" s="242"/>
      <c r="H47" s="242"/>
      <c r="I47" s="242"/>
      <c r="J47" s="242"/>
      <c r="K47" s="242"/>
      <c r="L47" s="242"/>
      <c r="M47" s="242"/>
      <c r="N47" s="242"/>
      <c r="O47" s="242"/>
      <c r="P47" s="242"/>
      <c r="Q47" s="242"/>
      <c r="R47" s="14"/>
      <c r="S47" s="14"/>
      <c r="T47" s="14"/>
      <c r="U47" s="14"/>
      <c r="V47" s="14"/>
      <c r="W47" s="14"/>
      <c r="X47" s="14"/>
      <c r="Y47" s="14"/>
      <c r="Z47" s="14"/>
    </row>
    <row r="48" spans="1:26" ht="14.25" customHeight="1" x14ac:dyDescent="0.25">
      <c r="B48" s="242" t="s">
        <v>238</v>
      </c>
      <c r="C48" s="242"/>
      <c r="D48" s="242"/>
      <c r="E48" s="242"/>
      <c r="F48" s="242"/>
      <c r="G48" s="242"/>
      <c r="H48" s="242"/>
      <c r="I48" s="242"/>
      <c r="J48" s="242"/>
      <c r="K48" s="242"/>
      <c r="L48" s="242"/>
      <c r="M48" s="242"/>
      <c r="N48" s="242"/>
      <c r="O48" s="242"/>
      <c r="P48" s="242"/>
      <c r="Q48" s="242"/>
      <c r="R48" s="14"/>
      <c r="S48" s="14"/>
      <c r="T48" s="14"/>
      <c r="U48" s="14"/>
      <c r="V48" s="14"/>
      <c r="W48" s="14"/>
      <c r="X48" s="14"/>
      <c r="Y48" s="14"/>
      <c r="Z48" s="14"/>
    </row>
    <row r="49" spans="25:26" x14ac:dyDescent="0.25">
      <c r="Y49" s="14"/>
      <c r="Z49" s="14"/>
    </row>
    <row r="50" spans="25:26" x14ac:dyDescent="0.25">
      <c r="Y50" s="14"/>
      <c r="Z50"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77"/>
  <sheetViews>
    <sheetView showGridLines="0" zoomScaleNormal="100" workbookViewId="0"/>
  </sheetViews>
  <sheetFormatPr defaultColWidth="9.140625" defaultRowHeight="15" customHeight="1" x14ac:dyDescent="0.25"/>
  <cols>
    <col min="1" max="1" width="5.7109375" style="57" customWidth="1"/>
    <col min="2" max="2" width="66.7109375" style="14" customWidth="1"/>
    <col min="3" max="16" width="14.7109375" style="7" customWidth="1"/>
    <col min="17" max="16384" width="9.140625" style="14"/>
  </cols>
  <sheetData>
    <row r="1" spans="1:16" ht="15" customHeight="1" x14ac:dyDescent="0.25">
      <c r="A1" s="58"/>
      <c r="C1" s="14"/>
      <c r="D1" s="14"/>
      <c r="E1" s="14"/>
      <c r="F1" s="14"/>
      <c r="G1" s="14"/>
      <c r="H1" s="14"/>
      <c r="I1" s="14"/>
      <c r="J1" s="14"/>
      <c r="K1" s="14"/>
      <c r="L1" s="14"/>
      <c r="M1" s="14"/>
      <c r="N1" s="14"/>
      <c r="O1" s="14"/>
      <c r="P1" s="14"/>
    </row>
    <row r="2" spans="1:16" ht="15" customHeight="1" x14ac:dyDescent="0.25">
      <c r="A2" s="58"/>
      <c r="C2" s="14"/>
      <c r="D2" s="14"/>
      <c r="E2" s="14"/>
      <c r="F2" s="14"/>
      <c r="G2" s="14"/>
      <c r="H2" s="14"/>
      <c r="I2" s="14"/>
      <c r="J2" s="14"/>
      <c r="K2" s="14"/>
      <c r="L2" s="14"/>
      <c r="M2" s="14"/>
      <c r="N2" s="14"/>
      <c r="O2" s="14"/>
      <c r="P2" s="14"/>
    </row>
    <row r="3" spans="1:16" ht="15" customHeight="1" x14ac:dyDescent="0.25">
      <c r="A3" s="58"/>
      <c r="B3" s="98" t="s">
        <v>83</v>
      </c>
      <c r="C3" s="15"/>
      <c r="D3" s="15"/>
      <c r="E3" s="15"/>
      <c r="F3" s="15"/>
      <c r="G3" s="15"/>
      <c r="H3" s="15"/>
      <c r="I3" s="15"/>
      <c r="J3" s="15"/>
      <c r="K3" s="15"/>
      <c r="L3" s="15"/>
      <c r="M3" s="15"/>
      <c r="N3" s="15"/>
      <c r="O3" s="15"/>
      <c r="P3" s="15"/>
    </row>
    <row r="4" spans="1:16" ht="8.1" customHeight="1" x14ac:dyDescent="0.25">
      <c r="A4" s="58"/>
      <c r="B4" s="98"/>
      <c r="C4" s="15"/>
      <c r="D4" s="15"/>
      <c r="E4" s="15"/>
      <c r="F4" s="15"/>
      <c r="G4" s="15"/>
      <c r="H4" s="15"/>
      <c r="I4" s="15"/>
      <c r="J4" s="15"/>
      <c r="K4" s="15"/>
      <c r="L4" s="15"/>
      <c r="M4" s="15"/>
      <c r="N4" s="15"/>
      <c r="O4" s="15"/>
      <c r="P4" s="15"/>
    </row>
    <row r="5" spans="1:16" ht="24.95" customHeight="1" x14ac:dyDescent="0.25">
      <c r="B5" s="99" t="s">
        <v>144</v>
      </c>
      <c r="C5" s="100">
        <v>2020</v>
      </c>
      <c r="D5" s="100">
        <v>2021</v>
      </c>
      <c r="E5" s="100" t="s">
        <v>52</v>
      </c>
      <c r="F5" s="100" t="s">
        <v>203</v>
      </c>
      <c r="G5" s="100" t="s">
        <v>210</v>
      </c>
      <c r="H5" s="100" t="s">
        <v>213</v>
      </c>
      <c r="I5" s="100">
        <v>2022</v>
      </c>
      <c r="J5" s="100" t="s">
        <v>222</v>
      </c>
      <c r="K5" s="100" t="s">
        <v>234</v>
      </c>
      <c r="L5" s="100" t="s">
        <v>240</v>
      </c>
      <c r="M5" s="100" t="s">
        <v>242</v>
      </c>
      <c r="N5" s="100">
        <v>2023</v>
      </c>
      <c r="O5" s="100" t="s">
        <v>246</v>
      </c>
      <c r="P5" s="100" t="s">
        <v>261</v>
      </c>
    </row>
    <row r="6" spans="1:16" ht="15" customHeight="1" x14ac:dyDescent="0.25">
      <c r="B6" s="88" t="s">
        <v>113</v>
      </c>
      <c r="C6" s="142"/>
      <c r="D6" s="142"/>
      <c r="E6" s="147"/>
      <c r="F6" s="147"/>
      <c r="G6" s="147"/>
      <c r="H6" s="147"/>
      <c r="I6" s="142"/>
      <c r="J6" s="147"/>
      <c r="K6" s="147"/>
      <c r="L6" s="147"/>
      <c r="M6" s="147"/>
      <c r="N6" s="142"/>
      <c r="O6" s="147"/>
      <c r="P6" s="147"/>
    </row>
    <row r="7" spans="1:16" ht="15" customHeight="1" x14ac:dyDescent="0.25">
      <c r="A7" s="57">
        <v>3</v>
      </c>
      <c r="B7" s="89" t="s">
        <v>114</v>
      </c>
      <c r="C7" s="143">
        <v>-676658</v>
      </c>
      <c r="D7" s="143">
        <v>309291</v>
      </c>
      <c r="E7" s="148">
        <v>133811</v>
      </c>
      <c r="F7" s="148">
        <v>165368</v>
      </c>
      <c r="G7" s="148">
        <v>-13692</v>
      </c>
      <c r="H7" s="148">
        <v>-58110</v>
      </c>
      <c r="I7" s="143">
        <v>227377</v>
      </c>
      <c r="J7" s="148">
        <v>9724</v>
      </c>
      <c r="K7" s="148">
        <v>-136328</v>
      </c>
      <c r="L7" s="148">
        <v>-63005</v>
      </c>
      <c r="M7" s="148">
        <v>-103861</v>
      </c>
      <c r="N7" s="143">
        <v>-293470</v>
      </c>
      <c r="O7" s="148">
        <v>-11904</v>
      </c>
      <c r="P7" s="148">
        <v>-92280</v>
      </c>
    </row>
    <row r="8" spans="1:16" ht="15" customHeight="1" x14ac:dyDescent="0.25">
      <c r="B8" s="90" t="s">
        <v>115</v>
      </c>
      <c r="C8" s="142"/>
      <c r="D8" s="142"/>
      <c r="E8" s="147"/>
      <c r="F8" s="147"/>
      <c r="G8" s="147"/>
      <c r="H8" s="147"/>
      <c r="I8" s="142"/>
      <c r="J8" s="147"/>
      <c r="K8" s="147"/>
      <c r="L8" s="147"/>
      <c r="M8" s="147"/>
      <c r="N8" s="142"/>
      <c r="O8" s="147"/>
      <c r="P8" s="147"/>
    </row>
    <row r="9" spans="1:16" ht="8.1" customHeight="1" x14ac:dyDescent="0.25">
      <c r="B9" s="89"/>
      <c r="C9" s="142"/>
      <c r="D9" s="142"/>
      <c r="E9" s="147"/>
      <c r="F9" s="147"/>
      <c r="G9" s="147"/>
      <c r="H9" s="147"/>
      <c r="I9" s="142"/>
      <c r="J9" s="147"/>
      <c r="K9" s="147"/>
      <c r="L9" s="147"/>
      <c r="M9" s="147"/>
      <c r="N9" s="142"/>
      <c r="O9" s="147"/>
      <c r="P9" s="147"/>
    </row>
    <row r="10" spans="1:16" ht="15" customHeight="1" x14ac:dyDescent="0.25">
      <c r="A10" s="57">
        <v>5</v>
      </c>
      <c r="B10" s="91" t="s">
        <v>157</v>
      </c>
      <c r="C10" s="142">
        <v>243925</v>
      </c>
      <c r="D10" s="142">
        <v>258711</v>
      </c>
      <c r="E10" s="147">
        <v>65892</v>
      </c>
      <c r="F10" s="147">
        <v>74374</v>
      </c>
      <c r="G10" s="147">
        <v>72753</v>
      </c>
      <c r="H10" s="147">
        <v>77918</v>
      </c>
      <c r="I10" s="142">
        <v>290937</v>
      </c>
      <c r="J10" s="147">
        <v>71680</v>
      </c>
      <c r="K10" s="147">
        <v>71745</v>
      </c>
      <c r="L10" s="147">
        <v>72095</v>
      </c>
      <c r="M10" s="147">
        <v>82873</v>
      </c>
      <c r="N10" s="142">
        <v>298393</v>
      </c>
      <c r="O10" s="147">
        <v>72567</v>
      </c>
      <c r="P10" s="147">
        <v>69865</v>
      </c>
    </row>
    <row r="11" spans="1:16" ht="15" customHeight="1" x14ac:dyDescent="0.25">
      <c r="A11" s="57">
        <v>6</v>
      </c>
      <c r="B11" s="91" t="s">
        <v>255</v>
      </c>
      <c r="C11" s="142">
        <v>557497</v>
      </c>
      <c r="D11" s="142">
        <v>0</v>
      </c>
      <c r="E11" s="147">
        <v>0</v>
      </c>
      <c r="F11" s="147">
        <v>0</v>
      </c>
      <c r="G11" s="147">
        <v>0</v>
      </c>
      <c r="H11" s="147">
        <v>32512</v>
      </c>
      <c r="I11" s="142">
        <v>32512</v>
      </c>
      <c r="J11" s="147">
        <v>0</v>
      </c>
      <c r="K11" s="147">
        <v>57187</v>
      </c>
      <c r="L11" s="147">
        <v>1910</v>
      </c>
      <c r="M11" s="147">
        <v>55546</v>
      </c>
      <c r="N11" s="142">
        <v>114643</v>
      </c>
      <c r="O11" s="147">
        <v>-17219</v>
      </c>
      <c r="P11" s="147">
        <v>60210</v>
      </c>
    </row>
    <row r="12" spans="1:16" ht="15" customHeight="1" x14ac:dyDescent="0.25">
      <c r="A12" s="57">
        <v>7</v>
      </c>
      <c r="B12" s="91" t="s">
        <v>212</v>
      </c>
      <c r="C12" s="142">
        <v>0</v>
      </c>
      <c r="D12" s="142">
        <v>0</v>
      </c>
      <c r="E12" s="147">
        <v>0</v>
      </c>
      <c r="F12" s="147">
        <v>0</v>
      </c>
      <c r="G12" s="147">
        <v>0</v>
      </c>
      <c r="H12" s="147">
        <v>-1885</v>
      </c>
      <c r="I12" s="142">
        <v>-1885</v>
      </c>
      <c r="J12" s="147">
        <v>-5423</v>
      </c>
      <c r="K12" s="147">
        <v>-5652</v>
      </c>
      <c r="L12" s="147">
        <v>-6328</v>
      </c>
      <c r="M12" s="147">
        <v>-6133</v>
      </c>
      <c r="N12" s="142">
        <v>-23536</v>
      </c>
      <c r="O12" s="147">
        <v>-5715</v>
      </c>
      <c r="P12" s="147">
        <v>-5342</v>
      </c>
    </row>
    <row r="13" spans="1:16" ht="15" customHeight="1" x14ac:dyDescent="0.25">
      <c r="A13" s="57">
        <v>8</v>
      </c>
      <c r="B13" s="91" t="s">
        <v>116</v>
      </c>
      <c r="C13" s="142">
        <v>157806</v>
      </c>
      <c r="D13" s="142">
        <v>143496</v>
      </c>
      <c r="E13" s="147">
        <v>5531.99388185922</v>
      </c>
      <c r="F13" s="147">
        <v>57067</v>
      </c>
      <c r="G13" s="147">
        <v>37608</v>
      </c>
      <c r="H13" s="147">
        <v>26338.00611814078</v>
      </c>
      <c r="I13" s="142">
        <v>126545</v>
      </c>
      <c r="J13" s="147">
        <v>35655</v>
      </c>
      <c r="K13" s="147">
        <v>30839</v>
      </c>
      <c r="L13" s="147">
        <v>34802</v>
      </c>
      <c r="M13" s="147">
        <v>30692</v>
      </c>
      <c r="N13" s="142">
        <v>131988</v>
      </c>
      <c r="O13" s="147">
        <v>43276</v>
      </c>
      <c r="P13" s="147">
        <v>64729</v>
      </c>
    </row>
    <row r="14" spans="1:16" ht="15" customHeight="1" x14ac:dyDescent="0.25">
      <c r="A14" s="57">
        <v>9</v>
      </c>
      <c r="B14" s="92" t="s">
        <v>117</v>
      </c>
      <c r="C14" s="142">
        <v>2268</v>
      </c>
      <c r="D14" s="142">
        <v>4891</v>
      </c>
      <c r="E14" s="147">
        <v>84</v>
      </c>
      <c r="F14" s="147">
        <v>-104</v>
      </c>
      <c r="G14" s="147">
        <v>561</v>
      </c>
      <c r="H14" s="147">
        <v>157</v>
      </c>
      <c r="I14" s="142">
        <v>698</v>
      </c>
      <c r="J14" s="147">
        <v>264</v>
      </c>
      <c r="K14" s="147">
        <v>1023</v>
      </c>
      <c r="L14" s="147">
        <v>-115</v>
      </c>
      <c r="M14" s="147">
        <v>2562</v>
      </c>
      <c r="N14" s="142">
        <v>3734</v>
      </c>
      <c r="O14" s="147">
        <v>189</v>
      </c>
      <c r="P14" s="147">
        <v>14</v>
      </c>
    </row>
    <row r="15" spans="1:16" ht="15" customHeight="1" x14ac:dyDescent="0.25">
      <c r="A15" s="57">
        <v>10</v>
      </c>
      <c r="B15" s="92" t="s">
        <v>267</v>
      </c>
      <c r="C15" s="142">
        <v>0</v>
      </c>
      <c r="D15" s="142">
        <v>0</v>
      </c>
      <c r="E15" s="147">
        <v>0</v>
      </c>
      <c r="F15" s="147">
        <v>0</v>
      </c>
      <c r="G15" s="147">
        <v>0</v>
      </c>
      <c r="H15" s="147">
        <v>0</v>
      </c>
      <c r="I15" s="142">
        <v>0</v>
      </c>
      <c r="J15" s="147">
        <v>0</v>
      </c>
      <c r="K15" s="147">
        <v>0</v>
      </c>
      <c r="L15" s="147">
        <v>0</v>
      </c>
      <c r="M15" s="147">
        <v>6960</v>
      </c>
      <c r="N15" s="142">
        <v>6960</v>
      </c>
      <c r="O15" s="147">
        <v>0</v>
      </c>
      <c r="P15" s="147">
        <v>0</v>
      </c>
    </row>
    <row r="16" spans="1:16" ht="15" customHeight="1" x14ac:dyDescent="0.25">
      <c r="A16" s="57">
        <v>11</v>
      </c>
      <c r="B16" s="92" t="s">
        <v>248</v>
      </c>
      <c r="C16" s="142">
        <v>13159</v>
      </c>
      <c r="D16" s="142">
        <v>21325</v>
      </c>
      <c r="E16" s="147">
        <v>8743</v>
      </c>
      <c r="F16" s="147">
        <v>-2136</v>
      </c>
      <c r="G16" s="147">
        <v>-3371</v>
      </c>
      <c r="H16" s="147">
        <v>81157</v>
      </c>
      <c r="I16" s="142">
        <v>84393</v>
      </c>
      <c r="J16" s="147">
        <v>-5807</v>
      </c>
      <c r="K16" s="147">
        <v>-6561</v>
      </c>
      <c r="L16" s="147">
        <v>-12368</v>
      </c>
      <c r="M16" s="147">
        <v>-13064</v>
      </c>
      <c r="N16" s="142">
        <v>-37800</v>
      </c>
      <c r="O16" s="147">
        <v>1731</v>
      </c>
      <c r="P16" s="147">
        <v>22870</v>
      </c>
    </row>
    <row r="17" spans="1:16" ht="15" customHeight="1" x14ac:dyDescent="0.25">
      <c r="A17" s="57">
        <v>12</v>
      </c>
      <c r="B17" s="92" t="s">
        <v>266</v>
      </c>
      <c r="C17" s="142">
        <v>0</v>
      </c>
      <c r="D17" s="142">
        <v>0</v>
      </c>
      <c r="E17" s="147">
        <v>0</v>
      </c>
      <c r="F17" s="147">
        <v>0</v>
      </c>
      <c r="G17" s="147">
        <v>0</v>
      </c>
      <c r="H17" s="147">
        <v>0</v>
      </c>
      <c r="I17" s="142">
        <v>0</v>
      </c>
      <c r="J17" s="147">
        <v>0</v>
      </c>
      <c r="K17" s="147">
        <v>70641</v>
      </c>
      <c r="L17" s="147">
        <v>15649</v>
      </c>
      <c r="M17" s="147">
        <v>16649</v>
      </c>
      <c r="N17" s="142">
        <v>102939</v>
      </c>
      <c r="O17" s="147">
        <v>0</v>
      </c>
      <c r="P17" s="147">
        <v>0</v>
      </c>
    </row>
    <row r="18" spans="1:16" ht="15" customHeight="1" x14ac:dyDescent="0.25">
      <c r="A18" s="57">
        <v>13</v>
      </c>
      <c r="B18" s="91" t="s">
        <v>268</v>
      </c>
      <c r="C18" s="142">
        <v>8058</v>
      </c>
      <c r="D18" s="142">
        <v>-19380</v>
      </c>
      <c r="E18" s="147">
        <v>433</v>
      </c>
      <c r="F18" s="147">
        <v>186</v>
      </c>
      <c r="G18" s="147">
        <v>433</v>
      </c>
      <c r="H18" s="147">
        <v>420</v>
      </c>
      <c r="I18" s="142">
        <v>1472</v>
      </c>
      <c r="J18" s="147">
        <v>-62</v>
      </c>
      <c r="K18" s="147">
        <v>277</v>
      </c>
      <c r="L18" s="147">
        <v>296</v>
      </c>
      <c r="M18" s="147">
        <v>14</v>
      </c>
      <c r="N18" s="142">
        <v>525</v>
      </c>
      <c r="O18" s="147">
        <v>3304</v>
      </c>
      <c r="P18" s="147">
        <v>0</v>
      </c>
    </row>
    <row r="19" spans="1:16" ht="15" customHeight="1" x14ac:dyDescent="0.25">
      <c r="A19" s="57">
        <v>14</v>
      </c>
      <c r="B19" s="91" t="s">
        <v>269</v>
      </c>
      <c r="C19" s="142"/>
      <c r="D19" s="142"/>
      <c r="E19" s="147"/>
      <c r="F19" s="147"/>
      <c r="G19" s="147"/>
      <c r="H19" s="147"/>
      <c r="I19" s="142"/>
      <c r="J19" s="147"/>
      <c r="K19" s="147"/>
      <c r="L19" s="147"/>
      <c r="M19" s="147"/>
      <c r="N19" s="142"/>
      <c r="O19" s="147">
        <v>-3142</v>
      </c>
      <c r="P19" s="147">
        <v>271</v>
      </c>
    </row>
    <row r="20" spans="1:16" ht="15" customHeight="1" x14ac:dyDescent="0.25">
      <c r="A20" s="57">
        <v>15</v>
      </c>
      <c r="B20" s="91" t="s">
        <v>270</v>
      </c>
      <c r="C20" s="142">
        <v>7809</v>
      </c>
      <c r="D20" s="142">
        <v>26408</v>
      </c>
      <c r="E20" s="147">
        <v>316</v>
      </c>
      <c r="F20" s="147">
        <v>-17234</v>
      </c>
      <c r="G20" s="147">
        <v>2112</v>
      </c>
      <c r="H20" s="147">
        <v>-141</v>
      </c>
      <c r="I20" s="142">
        <v>-14947</v>
      </c>
      <c r="J20" s="147">
        <v>-3579</v>
      </c>
      <c r="K20" s="147">
        <v>-13849</v>
      </c>
      <c r="L20" s="147">
        <v>5252</v>
      </c>
      <c r="M20" s="147">
        <v>-338</v>
      </c>
      <c r="N20" s="142">
        <v>-12514</v>
      </c>
      <c r="O20" s="147">
        <v>555</v>
      </c>
      <c r="P20" s="147">
        <v>-1004</v>
      </c>
    </row>
    <row r="21" spans="1:16" ht="15" customHeight="1" x14ac:dyDescent="0.25">
      <c r="A21" s="57">
        <v>16</v>
      </c>
      <c r="B21" s="91" t="s">
        <v>258</v>
      </c>
      <c r="C21" s="142">
        <v>0</v>
      </c>
      <c r="D21" s="142">
        <v>0</v>
      </c>
      <c r="E21" s="147">
        <v>0</v>
      </c>
      <c r="F21" s="147">
        <v>0</v>
      </c>
      <c r="G21" s="147">
        <v>0</v>
      </c>
      <c r="H21" s="147">
        <v>0</v>
      </c>
      <c r="I21" s="142">
        <v>0</v>
      </c>
      <c r="J21" s="147">
        <v>0</v>
      </c>
      <c r="K21" s="147">
        <v>0</v>
      </c>
      <c r="L21" s="147">
        <v>-2272</v>
      </c>
      <c r="M21" s="147">
        <v>17935</v>
      </c>
      <c r="N21" s="142">
        <v>15663</v>
      </c>
      <c r="O21" s="147">
        <v>-4399</v>
      </c>
      <c r="P21" s="147">
        <v>-3792</v>
      </c>
    </row>
    <row r="22" spans="1:16" ht="15" customHeight="1" x14ac:dyDescent="0.25">
      <c r="A22" s="57">
        <v>17</v>
      </c>
      <c r="B22" s="91" t="s">
        <v>205</v>
      </c>
      <c r="C22" s="142">
        <v>0</v>
      </c>
      <c r="D22" s="142">
        <v>0</v>
      </c>
      <c r="E22" s="147">
        <v>19427</v>
      </c>
      <c r="F22" s="147">
        <v>-28220</v>
      </c>
      <c r="G22" s="147">
        <v>-7766</v>
      </c>
      <c r="H22" s="147">
        <v>-7708</v>
      </c>
      <c r="I22" s="142">
        <v>-24267</v>
      </c>
      <c r="J22" s="147">
        <v>13388</v>
      </c>
      <c r="K22" s="147">
        <v>-13403</v>
      </c>
      <c r="L22" s="147">
        <v>-998</v>
      </c>
      <c r="M22" s="147">
        <v>-1255</v>
      </c>
      <c r="N22" s="142">
        <v>-2268</v>
      </c>
      <c r="O22" s="147">
        <v>1813</v>
      </c>
      <c r="P22" s="147">
        <v>18761</v>
      </c>
    </row>
    <row r="23" spans="1:16" ht="15" customHeight="1" x14ac:dyDescent="0.25">
      <c r="A23" s="57">
        <v>18</v>
      </c>
      <c r="B23" s="91" t="s">
        <v>103</v>
      </c>
      <c r="C23" s="142">
        <v>-20679</v>
      </c>
      <c r="D23" s="142">
        <v>19580</v>
      </c>
      <c r="E23" s="147">
        <v>0</v>
      </c>
      <c r="F23" s="147">
        <v>0</v>
      </c>
      <c r="G23" s="147">
        <v>10565</v>
      </c>
      <c r="H23" s="147">
        <v>0</v>
      </c>
      <c r="I23" s="142">
        <v>10565</v>
      </c>
      <c r="J23" s="147">
        <v>0</v>
      </c>
      <c r="K23" s="147">
        <v>0</v>
      </c>
      <c r="L23" s="147">
        <v>2323</v>
      </c>
      <c r="M23" s="147">
        <v>7798</v>
      </c>
      <c r="N23" s="142">
        <v>10121</v>
      </c>
      <c r="O23" s="147">
        <v>0</v>
      </c>
      <c r="P23" s="147">
        <v>0</v>
      </c>
    </row>
    <row r="24" spans="1:16" ht="15" customHeight="1" x14ac:dyDescent="0.25">
      <c r="A24" s="57">
        <v>19</v>
      </c>
      <c r="B24" s="91" t="s">
        <v>118</v>
      </c>
      <c r="C24" s="142">
        <v>0</v>
      </c>
      <c r="D24" s="142">
        <v>-19407</v>
      </c>
      <c r="E24" s="147">
        <v>0</v>
      </c>
      <c r="F24" s="147">
        <v>0</v>
      </c>
      <c r="G24" s="147">
        <v>0</v>
      </c>
      <c r="H24" s="147">
        <v>0</v>
      </c>
      <c r="I24" s="142">
        <v>0</v>
      </c>
      <c r="J24" s="147">
        <v>0</v>
      </c>
      <c r="K24" s="147">
        <v>0</v>
      </c>
      <c r="L24" s="147">
        <v>0</v>
      </c>
      <c r="M24" s="147">
        <v>0</v>
      </c>
      <c r="N24" s="142">
        <v>0</v>
      </c>
      <c r="O24" s="147">
        <v>0</v>
      </c>
      <c r="P24" s="147">
        <v>0</v>
      </c>
    </row>
    <row r="25" spans="1:16" ht="15" customHeight="1" x14ac:dyDescent="0.25">
      <c r="A25" s="57">
        <v>20</v>
      </c>
      <c r="B25" s="91" t="s">
        <v>262</v>
      </c>
      <c r="C25" s="142">
        <v>0</v>
      </c>
      <c r="D25" s="142">
        <v>0</v>
      </c>
      <c r="E25" s="147">
        <v>0</v>
      </c>
      <c r="F25" s="147">
        <v>0</v>
      </c>
      <c r="G25" s="147">
        <v>0</v>
      </c>
      <c r="H25" s="147">
        <v>0</v>
      </c>
      <c r="I25" s="142">
        <v>0</v>
      </c>
      <c r="J25" s="147">
        <v>0</v>
      </c>
      <c r="K25" s="147">
        <v>0</v>
      </c>
      <c r="L25" s="147">
        <v>0</v>
      </c>
      <c r="M25" s="147">
        <v>0</v>
      </c>
      <c r="N25" s="142">
        <v>0</v>
      </c>
      <c r="O25" s="147">
        <v>-69</v>
      </c>
      <c r="P25" s="147">
        <v>-1462</v>
      </c>
    </row>
    <row r="26" spans="1:16" ht="15" customHeight="1" thickBot="1" x14ac:dyDescent="0.3">
      <c r="A26" s="57">
        <v>21</v>
      </c>
      <c r="B26" s="91" t="s">
        <v>158</v>
      </c>
      <c r="C26" s="142">
        <v>105330</v>
      </c>
      <c r="D26" s="142">
        <v>-83796</v>
      </c>
      <c r="E26" s="147">
        <v>-164111</v>
      </c>
      <c r="F26" s="147">
        <v>-30810</v>
      </c>
      <c r="G26" s="147">
        <v>-29439</v>
      </c>
      <c r="H26" s="147">
        <v>-10157</v>
      </c>
      <c r="I26" s="142">
        <v>-234517</v>
      </c>
      <c r="J26" s="147">
        <v>-114680</v>
      </c>
      <c r="K26" s="147">
        <v>78581</v>
      </c>
      <c r="L26" s="147">
        <v>87735</v>
      </c>
      <c r="M26" s="147">
        <v>49594</v>
      </c>
      <c r="N26" s="142">
        <v>101230</v>
      </c>
      <c r="O26" s="147">
        <v>-124603</v>
      </c>
      <c r="P26" s="147">
        <v>-16637</v>
      </c>
    </row>
    <row r="27" spans="1:16" ht="15" customHeight="1" thickTop="1" x14ac:dyDescent="0.25">
      <c r="A27" s="57">
        <v>22</v>
      </c>
      <c r="B27" s="93" t="s">
        <v>119</v>
      </c>
      <c r="C27" s="144">
        <v>398515</v>
      </c>
      <c r="D27" s="144">
        <v>661119</v>
      </c>
      <c r="E27" s="149">
        <v>70126</v>
      </c>
      <c r="F27" s="149">
        <v>218491</v>
      </c>
      <c r="G27" s="149">
        <v>69764</v>
      </c>
      <c r="H27" s="149">
        <v>140501.02611814075</v>
      </c>
      <c r="I27" s="144">
        <v>498882.02611814078</v>
      </c>
      <c r="J27" s="149">
        <v>1160</v>
      </c>
      <c r="K27" s="149">
        <v>134500</v>
      </c>
      <c r="L27" s="149">
        <v>134976</v>
      </c>
      <c r="M27" s="149">
        <v>145972</v>
      </c>
      <c r="N27" s="144">
        <v>416608</v>
      </c>
      <c r="O27" s="149">
        <v>-43616</v>
      </c>
      <c r="P27" s="149">
        <v>116203</v>
      </c>
    </row>
    <row r="28" spans="1:16" ht="8.1" customHeight="1" x14ac:dyDescent="0.25">
      <c r="A28" s="57">
        <v>23</v>
      </c>
      <c r="B28" s="94"/>
      <c r="C28" s="142"/>
      <c r="D28" s="142"/>
      <c r="E28" s="147"/>
      <c r="F28" s="147"/>
      <c r="G28" s="147"/>
      <c r="H28" s="147"/>
      <c r="I28" s="142"/>
      <c r="J28" s="147"/>
      <c r="K28" s="147"/>
      <c r="L28" s="147"/>
      <c r="M28" s="147"/>
      <c r="N28" s="142"/>
      <c r="O28" s="147"/>
      <c r="P28" s="147"/>
    </row>
    <row r="29" spans="1:16" ht="15" customHeight="1" x14ac:dyDescent="0.25">
      <c r="A29" s="57">
        <v>24</v>
      </c>
      <c r="B29" s="91" t="s">
        <v>120</v>
      </c>
      <c r="C29" s="142">
        <v>-69906</v>
      </c>
      <c r="D29" s="142">
        <v>-121112</v>
      </c>
      <c r="E29" s="147">
        <v>-30739</v>
      </c>
      <c r="F29" s="147">
        <v>-28413</v>
      </c>
      <c r="G29" s="147">
        <v>-29319</v>
      </c>
      <c r="H29" s="147">
        <v>-20792</v>
      </c>
      <c r="I29" s="142">
        <v>-109263</v>
      </c>
      <c r="J29" s="147">
        <v>-31785</v>
      </c>
      <c r="K29" s="147">
        <v>-27263</v>
      </c>
      <c r="L29" s="147">
        <v>-29414</v>
      </c>
      <c r="M29" s="147">
        <v>-24556</v>
      </c>
      <c r="N29" s="142">
        <v>-113018</v>
      </c>
      <c r="O29" s="147">
        <v>-31037</v>
      </c>
      <c r="P29" s="147">
        <v>-25585</v>
      </c>
    </row>
    <row r="30" spans="1:16" ht="15" customHeight="1" x14ac:dyDescent="0.25">
      <c r="A30" s="57">
        <v>25</v>
      </c>
      <c r="B30" s="91" t="s">
        <v>121</v>
      </c>
      <c r="C30" s="142">
        <v>-1385</v>
      </c>
      <c r="D30" s="142">
        <v>-1415</v>
      </c>
      <c r="E30" s="147">
        <v>-59</v>
      </c>
      <c r="F30" s="147">
        <v>-357</v>
      </c>
      <c r="G30" s="147">
        <v>-292</v>
      </c>
      <c r="H30" s="147">
        <v>-286</v>
      </c>
      <c r="I30" s="142">
        <v>-994</v>
      </c>
      <c r="J30" s="147">
        <v>-15</v>
      </c>
      <c r="K30" s="147">
        <v>-120</v>
      </c>
      <c r="L30" s="147">
        <v>-28</v>
      </c>
      <c r="M30" s="147">
        <v>-390</v>
      </c>
      <c r="N30" s="142">
        <v>-553</v>
      </c>
      <c r="O30" s="147">
        <v>-595</v>
      </c>
      <c r="P30" s="147">
        <v>-319</v>
      </c>
    </row>
    <row r="31" spans="1:16" ht="15" customHeight="1" x14ac:dyDescent="0.25">
      <c r="A31" s="57">
        <v>26</v>
      </c>
      <c r="B31" s="91" t="s">
        <v>122</v>
      </c>
      <c r="C31" s="142">
        <v>-14481</v>
      </c>
      <c r="D31" s="142">
        <v>0</v>
      </c>
      <c r="E31" s="147">
        <v>-3277</v>
      </c>
      <c r="F31" s="147">
        <v>0</v>
      </c>
      <c r="G31" s="147">
        <v>0</v>
      </c>
      <c r="H31" s="147">
        <v>0</v>
      </c>
      <c r="I31" s="142">
        <v>-3277</v>
      </c>
      <c r="J31" s="147">
        <v>0</v>
      </c>
      <c r="K31" s="147">
        <v>0</v>
      </c>
      <c r="L31" s="147">
        <v>0</v>
      </c>
      <c r="M31" s="147">
        <v>0</v>
      </c>
      <c r="N31" s="142">
        <v>0</v>
      </c>
      <c r="O31" s="147">
        <v>0</v>
      </c>
      <c r="P31" s="147">
        <v>-1989</v>
      </c>
    </row>
    <row r="32" spans="1:16" ht="15" customHeight="1" thickBot="1" x14ac:dyDescent="0.3">
      <c r="A32" s="57">
        <v>27</v>
      </c>
      <c r="B32" s="91" t="s">
        <v>156</v>
      </c>
      <c r="C32" s="142">
        <v>-21043</v>
      </c>
      <c r="D32" s="142">
        <v>-45607</v>
      </c>
      <c r="E32" s="147">
        <v>-58632</v>
      </c>
      <c r="F32" s="147">
        <v>-20434</v>
      </c>
      <c r="G32" s="147">
        <v>-25739</v>
      </c>
      <c r="H32" s="147">
        <v>-13914</v>
      </c>
      <c r="I32" s="142">
        <v>-118719</v>
      </c>
      <c r="J32" s="147">
        <v>-25029</v>
      </c>
      <c r="K32" s="147">
        <v>-12428</v>
      </c>
      <c r="L32" s="147">
        <v>-8338</v>
      </c>
      <c r="M32" s="147">
        <v>-10396</v>
      </c>
      <c r="N32" s="142">
        <v>-56191</v>
      </c>
      <c r="O32" s="147">
        <v>-14331</v>
      </c>
      <c r="P32" s="147">
        <v>-10544</v>
      </c>
    </row>
    <row r="33" spans="1:16" ht="15" customHeight="1" thickTop="1" x14ac:dyDescent="0.25">
      <c r="A33" s="57">
        <v>28</v>
      </c>
      <c r="B33" s="93" t="s">
        <v>123</v>
      </c>
      <c r="C33" s="144">
        <v>291700</v>
      </c>
      <c r="D33" s="144">
        <v>492984.21717000002</v>
      </c>
      <c r="E33" s="149">
        <v>-22580.026118140755</v>
      </c>
      <c r="F33" s="149">
        <v>169287</v>
      </c>
      <c r="G33" s="149">
        <v>14414</v>
      </c>
      <c r="H33" s="149">
        <v>105509.02611814075</v>
      </c>
      <c r="I33" s="144">
        <v>266630</v>
      </c>
      <c r="J33" s="149">
        <v>-55669</v>
      </c>
      <c r="K33" s="149">
        <v>94689</v>
      </c>
      <c r="L33" s="149">
        <v>97196</v>
      </c>
      <c r="M33" s="149">
        <v>110630</v>
      </c>
      <c r="N33" s="144">
        <v>246846</v>
      </c>
      <c r="O33" s="149">
        <v>-89579</v>
      </c>
      <c r="P33" s="149">
        <v>77766</v>
      </c>
    </row>
    <row r="34" spans="1:16" ht="8.1" customHeight="1" x14ac:dyDescent="0.25">
      <c r="A34" s="57">
        <v>29</v>
      </c>
      <c r="B34" s="94"/>
      <c r="C34" s="142"/>
      <c r="D34" s="142"/>
      <c r="E34" s="147"/>
      <c r="F34" s="147"/>
      <c r="G34" s="147"/>
      <c r="H34" s="147"/>
      <c r="I34" s="142"/>
      <c r="J34" s="147"/>
      <c r="K34" s="147"/>
      <c r="L34" s="147"/>
      <c r="M34" s="147"/>
      <c r="N34" s="142"/>
      <c r="O34" s="147"/>
      <c r="P34" s="147"/>
    </row>
    <row r="35" spans="1:16" ht="15" customHeight="1" x14ac:dyDescent="0.25">
      <c r="A35" s="57">
        <v>30</v>
      </c>
      <c r="B35" s="88" t="s">
        <v>124</v>
      </c>
      <c r="C35" s="142"/>
      <c r="D35" s="142"/>
      <c r="E35" s="147"/>
      <c r="F35" s="147"/>
      <c r="G35" s="147"/>
      <c r="H35" s="147"/>
      <c r="I35" s="142"/>
      <c r="J35" s="147"/>
      <c r="K35" s="147"/>
      <c r="L35" s="147"/>
      <c r="M35" s="147"/>
      <c r="N35" s="142"/>
      <c r="O35" s="147"/>
      <c r="P35" s="147"/>
    </row>
    <row r="36" spans="1:16" ht="15" customHeight="1" x14ac:dyDescent="0.25">
      <c r="A36" s="57">
        <v>31</v>
      </c>
      <c r="B36" s="91" t="s">
        <v>153</v>
      </c>
      <c r="C36" s="142">
        <v>-323688</v>
      </c>
      <c r="D36" s="142">
        <v>-485204</v>
      </c>
      <c r="E36" s="147">
        <v>-83273</v>
      </c>
      <c r="F36" s="147">
        <v>-98486</v>
      </c>
      <c r="G36" s="147">
        <v>-85078</v>
      </c>
      <c r="H36" s="147">
        <v>-115631</v>
      </c>
      <c r="I36" s="142">
        <v>-382468</v>
      </c>
      <c r="J36" s="147">
        <v>-56514</v>
      </c>
      <c r="K36" s="147">
        <v>-59991</v>
      </c>
      <c r="L36" s="147">
        <v>-82845</v>
      </c>
      <c r="M36" s="147">
        <v>-110800</v>
      </c>
      <c r="N36" s="142">
        <v>-310150</v>
      </c>
      <c r="O36" s="147">
        <v>-74408</v>
      </c>
      <c r="P36" s="147">
        <v>-64039</v>
      </c>
    </row>
    <row r="37" spans="1:16" ht="15" customHeight="1" x14ac:dyDescent="0.25">
      <c r="A37" s="57">
        <v>32</v>
      </c>
      <c r="B37" s="91" t="s">
        <v>154</v>
      </c>
      <c r="C37" s="142">
        <v>0</v>
      </c>
      <c r="D37" s="142">
        <v>0</v>
      </c>
      <c r="E37" s="147">
        <v>-194</v>
      </c>
      <c r="F37" s="147">
        <v>0</v>
      </c>
      <c r="G37" s="147">
        <v>-4572</v>
      </c>
      <c r="H37" s="147">
        <v>171</v>
      </c>
      <c r="I37" s="142">
        <v>-4595</v>
      </c>
      <c r="J37" s="147">
        <v>0</v>
      </c>
      <c r="K37" s="147">
        <v>-85</v>
      </c>
      <c r="L37" s="147">
        <v>-1421</v>
      </c>
      <c r="M37" s="147">
        <v>-1581</v>
      </c>
      <c r="N37" s="142">
        <v>-3087</v>
      </c>
      <c r="O37" s="147">
        <v>-879</v>
      </c>
      <c r="P37" s="147">
        <v>-2553</v>
      </c>
    </row>
    <row r="38" spans="1:16" ht="15" customHeight="1" x14ac:dyDescent="0.25">
      <c r="A38" s="57">
        <v>33</v>
      </c>
      <c r="B38" s="91" t="s">
        <v>125</v>
      </c>
      <c r="C38" s="142">
        <v>-47522</v>
      </c>
      <c r="D38" s="142">
        <v>20076</v>
      </c>
      <c r="E38" s="147">
        <v>2006</v>
      </c>
      <c r="F38" s="147">
        <v>-3231</v>
      </c>
      <c r="G38" s="147">
        <v>12749</v>
      </c>
      <c r="H38" s="147">
        <v>-877</v>
      </c>
      <c r="I38" s="142">
        <v>10647</v>
      </c>
      <c r="J38" s="147">
        <v>9442</v>
      </c>
      <c r="K38" s="147">
        <v>-4928</v>
      </c>
      <c r="L38" s="147">
        <v>15454</v>
      </c>
      <c r="M38" s="147">
        <v>-412</v>
      </c>
      <c r="N38" s="142">
        <v>19556</v>
      </c>
      <c r="O38" s="147">
        <v>1513</v>
      </c>
      <c r="P38" s="147">
        <v>398</v>
      </c>
    </row>
    <row r="39" spans="1:16" ht="15" customHeight="1" x14ac:dyDescent="0.25">
      <c r="A39" s="57">
        <v>34</v>
      </c>
      <c r="B39" s="91" t="s">
        <v>155</v>
      </c>
      <c r="C39" s="142">
        <v>2014</v>
      </c>
      <c r="D39" s="142">
        <v>2210</v>
      </c>
      <c r="E39" s="147">
        <v>212</v>
      </c>
      <c r="F39" s="147">
        <v>183</v>
      </c>
      <c r="G39" s="147">
        <v>10</v>
      </c>
      <c r="H39" s="147">
        <v>346</v>
      </c>
      <c r="I39" s="142">
        <v>751</v>
      </c>
      <c r="J39" s="147">
        <v>0</v>
      </c>
      <c r="K39" s="147">
        <v>365</v>
      </c>
      <c r="L39" s="147">
        <v>-165</v>
      </c>
      <c r="M39" s="147">
        <v>1029</v>
      </c>
      <c r="N39" s="142">
        <v>1229</v>
      </c>
      <c r="O39" s="147">
        <v>71</v>
      </c>
      <c r="P39" s="147">
        <v>41</v>
      </c>
    </row>
    <row r="40" spans="1:16" ht="15" customHeight="1" x14ac:dyDescent="0.25">
      <c r="A40" s="57">
        <v>35</v>
      </c>
      <c r="B40" s="91" t="s">
        <v>143</v>
      </c>
      <c r="C40" s="142">
        <v>0</v>
      </c>
      <c r="D40" s="142">
        <v>-6356</v>
      </c>
      <c r="E40" s="147">
        <v>0</v>
      </c>
      <c r="F40" s="147">
        <v>-7000</v>
      </c>
      <c r="G40" s="147">
        <v>0</v>
      </c>
      <c r="H40" s="147">
        <v>0</v>
      </c>
      <c r="I40" s="142">
        <v>-7000</v>
      </c>
      <c r="J40" s="147">
        <v>0</v>
      </c>
      <c r="K40" s="147">
        <v>0</v>
      </c>
      <c r="L40" s="147">
        <v>0</v>
      </c>
      <c r="M40" s="147">
        <v>0</v>
      </c>
      <c r="N40" s="142">
        <v>0</v>
      </c>
      <c r="O40" s="147">
        <v>0</v>
      </c>
      <c r="P40" s="147">
        <v>0</v>
      </c>
    </row>
    <row r="41" spans="1:16" ht="15" customHeight="1" x14ac:dyDescent="0.25">
      <c r="A41" s="57">
        <v>36</v>
      </c>
      <c r="B41" s="91" t="s">
        <v>214</v>
      </c>
      <c r="C41" s="142">
        <v>0</v>
      </c>
      <c r="D41" s="142">
        <v>0</v>
      </c>
      <c r="E41" s="147">
        <v>0</v>
      </c>
      <c r="F41" s="147">
        <v>0</v>
      </c>
      <c r="G41" s="147">
        <v>0</v>
      </c>
      <c r="H41" s="147">
        <v>-4136</v>
      </c>
      <c r="I41" s="142">
        <v>-4136</v>
      </c>
      <c r="J41" s="147">
        <v>0</v>
      </c>
      <c r="K41" s="147">
        <v>0</v>
      </c>
      <c r="L41" s="147">
        <v>0</v>
      </c>
      <c r="M41" s="147">
        <v>0</v>
      </c>
      <c r="N41" s="142">
        <v>0</v>
      </c>
      <c r="O41" s="147">
        <v>0</v>
      </c>
      <c r="P41" s="147">
        <v>0</v>
      </c>
    </row>
    <row r="42" spans="1:16" ht="15" customHeight="1" thickBot="1" x14ac:dyDescent="0.3">
      <c r="A42" s="57">
        <v>37</v>
      </c>
      <c r="B42" s="91" t="s">
        <v>215</v>
      </c>
      <c r="C42" s="142">
        <v>0</v>
      </c>
      <c r="D42" s="142">
        <v>0</v>
      </c>
      <c r="E42" s="147">
        <v>0</v>
      </c>
      <c r="F42" s="147">
        <v>0</v>
      </c>
      <c r="G42" s="147">
        <v>0</v>
      </c>
      <c r="H42" s="147">
        <v>7867</v>
      </c>
      <c r="I42" s="142">
        <v>7867</v>
      </c>
      <c r="J42" s="147">
        <v>0</v>
      </c>
      <c r="K42" s="147">
        <v>6533</v>
      </c>
      <c r="L42" s="147">
        <v>9199</v>
      </c>
      <c r="M42" s="147">
        <v>6368</v>
      </c>
      <c r="N42" s="142">
        <v>22100</v>
      </c>
      <c r="O42" s="147">
        <v>0</v>
      </c>
      <c r="P42" s="147">
        <v>9683</v>
      </c>
    </row>
    <row r="43" spans="1:16" ht="15" customHeight="1" thickTop="1" x14ac:dyDescent="0.25">
      <c r="A43" s="57">
        <v>38</v>
      </c>
      <c r="B43" s="93" t="s">
        <v>126</v>
      </c>
      <c r="C43" s="144">
        <v>-369196</v>
      </c>
      <c r="D43" s="144">
        <v>-469274</v>
      </c>
      <c r="E43" s="149">
        <v>-81249</v>
      </c>
      <c r="F43" s="149">
        <v>-108534</v>
      </c>
      <c r="G43" s="149">
        <v>-76891</v>
      </c>
      <c r="H43" s="149">
        <v>-112260</v>
      </c>
      <c r="I43" s="144">
        <v>-378934</v>
      </c>
      <c r="J43" s="149">
        <v>-47072</v>
      </c>
      <c r="K43" s="149">
        <v>-58106</v>
      </c>
      <c r="L43" s="149">
        <v>-59778</v>
      </c>
      <c r="M43" s="149">
        <v>-105396</v>
      </c>
      <c r="N43" s="144">
        <v>-270352</v>
      </c>
      <c r="O43" s="149">
        <v>-73703</v>
      </c>
      <c r="P43" s="149">
        <v>-56470</v>
      </c>
    </row>
    <row r="44" spans="1:16" ht="8.1" customHeight="1" x14ac:dyDescent="0.25">
      <c r="A44" s="57">
        <v>39</v>
      </c>
      <c r="B44" s="94"/>
      <c r="C44" s="142"/>
      <c r="D44" s="142"/>
      <c r="E44" s="147"/>
      <c r="F44" s="147"/>
      <c r="G44" s="147"/>
      <c r="H44" s="147"/>
      <c r="I44" s="142"/>
      <c r="J44" s="147"/>
      <c r="K44" s="147"/>
      <c r="L44" s="147"/>
      <c r="M44" s="147"/>
      <c r="N44" s="142"/>
      <c r="O44" s="147"/>
      <c r="P44" s="147"/>
    </row>
    <row r="45" spans="1:16" ht="15" customHeight="1" x14ac:dyDescent="0.25">
      <c r="A45" s="57">
        <v>40</v>
      </c>
      <c r="B45" s="88" t="s">
        <v>127</v>
      </c>
      <c r="C45" s="142"/>
      <c r="D45" s="142"/>
      <c r="E45" s="147"/>
      <c r="F45" s="147"/>
      <c r="G45" s="147"/>
      <c r="H45" s="147"/>
      <c r="I45" s="142"/>
      <c r="J45" s="147"/>
      <c r="K45" s="147"/>
      <c r="L45" s="147"/>
      <c r="M45" s="147"/>
      <c r="N45" s="142"/>
      <c r="O45" s="147"/>
      <c r="P45" s="147"/>
    </row>
    <row r="46" spans="1:16" ht="15" customHeight="1" x14ac:dyDescent="0.25">
      <c r="A46" s="57">
        <v>41</v>
      </c>
      <c r="B46" s="91" t="s">
        <v>128</v>
      </c>
      <c r="C46" s="142">
        <v>1296496</v>
      </c>
      <c r="D46" s="142">
        <v>59771</v>
      </c>
      <c r="E46" s="147">
        <v>90000</v>
      </c>
      <c r="F46" s="147">
        <v>0</v>
      </c>
      <c r="G46" s="147">
        <v>0</v>
      </c>
      <c r="H46" s="147">
        <v>5621</v>
      </c>
      <c r="I46" s="142">
        <v>95621</v>
      </c>
      <c r="J46" s="147">
        <v>0</v>
      </c>
      <c r="K46" s="147">
        <v>0</v>
      </c>
      <c r="L46" s="147">
        <v>60</v>
      </c>
      <c r="M46" s="147">
        <v>56348</v>
      </c>
      <c r="N46" s="142">
        <v>56408</v>
      </c>
      <c r="O46" s="147">
        <v>30244</v>
      </c>
      <c r="P46" s="147">
        <v>767903</v>
      </c>
    </row>
    <row r="47" spans="1:16" ht="15" customHeight="1" x14ac:dyDescent="0.25">
      <c r="A47" s="57">
        <v>42</v>
      </c>
      <c r="B47" s="91" t="s">
        <v>129</v>
      </c>
      <c r="C47" s="142">
        <v>-9921</v>
      </c>
      <c r="D47" s="142">
        <v>-178</v>
      </c>
      <c r="E47" s="147">
        <v>0</v>
      </c>
      <c r="F47" s="147">
        <v>0</v>
      </c>
      <c r="G47" s="147">
        <v>0</v>
      </c>
      <c r="H47" s="147">
        <v>-63</v>
      </c>
      <c r="I47" s="142">
        <v>-63</v>
      </c>
      <c r="J47" s="147">
        <v>0</v>
      </c>
      <c r="K47" s="147">
        <v>0</v>
      </c>
      <c r="L47" s="147">
        <v>0</v>
      </c>
      <c r="M47" s="147">
        <v>-74</v>
      </c>
      <c r="N47" s="142">
        <v>-74</v>
      </c>
      <c r="O47" s="147">
        <v>0</v>
      </c>
      <c r="P47" s="147">
        <v>-7553</v>
      </c>
    </row>
    <row r="48" spans="1:16" ht="15" customHeight="1" x14ac:dyDescent="0.25">
      <c r="A48" s="57">
        <v>43</v>
      </c>
      <c r="B48" s="91" t="s">
        <v>130</v>
      </c>
      <c r="C48" s="142">
        <v>-542983</v>
      </c>
      <c r="D48" s="142">
        <v>-251044</v>
      </c>
      <c r="E48" s="147">
        <v>-4739</v>
      </c>
      <c r="F48" s="147">
        <v>-5009</v>
      </c>
      <c r="G48" s="147">
        <v>-9946</v>
      </c>
      <c r="H48" s="147">
        <v>-4945</v>
      </c>
      <c r="I48" s="142">
        <v>-24639</v>
      </c>
      <c r="J48" s="147">
        <v>-5601</v>
      </c>
      <c r="K48" s="147">
        <v>-7228</v>
      </c>
      <c r="L48" s="147">
        <v>-7191</v>
      </c>
      <c r="M48" s="147">
        <v>-7067</v>
      </c>
      <c r="N48" s="142">
        <v>-27087</v>
      </c>
      <c r="O48" s="147">
        <v>-7042</v>
      </c>
      <c r="P48" s="147">
        <v>-621026</v>
      </c>
    </row>
    <row r="49" spans="1:16" ht="15" customHeight="1" x14ac:dyDescent="0.25">
      <c r="A49" s="57">
        <v>44</v>
      </c>
      <c r="B49" s="91" t="s">
        <v>146</v>
      </c>
      <c r="C49" s="142">
        <v>0</v>
      </c>
      <c r="D49" s="142">
        <v>-90512</v>
      </c>
      <c r="E49" s="147">
        <v>0</v>
      </c>
      <c r="F49" s="147">
        <v>0</v>
      </c>
      <c r="G49" s="147">
        <v>0</v>
      </c>
      <c r="H49" s="147">
        <v>0</v>
      </c>
      <c r="I49" s="142">
        <v>0</v>
      </c>
      <c r="J49" s="147">
        <v>0</v>
      </c>
      <c r="K49" s="147">
        <v>0</v>
      </c>
      <c r="L49" s="147">
        <v>0</v>
      </c>
      <c r="M49" s="147">
        <v>0</v>
      </c>
      <c r="N49" s="142">
        <v>0</v>
      </c>
      <c r="O49" s="147">
        <v>0</v>
      </c>
      <c r="P49" s="147">
        <v>0</v>
      </c>
    </row>
    <row r="50" spans="1:16" ht="15" customHeight="1" x14ac:dyDescent="0.25">
      <c r="A50" s="57">
        <v>45</v>
      </c>
      <c r="B50" s="91" t="s">
        <v>147</v>
      </c>
      <c r="C50" s="142">
        <v>-214530</v>
      </c>
      <c r="D50" s="142">
        <v>0</v>
      </c>
      <c r="E50" s="147">
        <v>-128470</v>
      </c>
      <c r="F50" s="147">
        <v>0</v>
      </c>
      <c r="G50" s="147">
        <v>0</v>
      </c>
      <c r="H50" s="147">
        <v>0</v>
      </c>
      <c r="I50" s="142">
        <v>-128470</v>
      </c>
      <c r="J50" s="147">
        <v>0</v>
      </c>
      <c r="K50" s="147">
        <v>0</v>
      </c>
      <c r="L50" s="147">
        <v>0</v>
      </c>
      <c r="M50" s="147">
        <v>0</v>
      </c>
      <c r="N50" s="142">
        <v>0</v>
      </c>
      <c r="O50" s="147">
        <v>0</v>
      </c>
      <c r="P50" s="147">
        <v>0</v>
      </c>
    </row>
    <row r="51" spans="1:16" ht="15" customHeight="1" x14ac:dyDescent="0.25">
      <c r="A51" s="57">
        <v>46</v>
      </c>
      <c r="B51" s="91" t="s">
        <v>131</v>
      </c>
      <c r="C51" s="142">
        <v>-9100</v>
      </c>
      <c r="D51" s="142">
        <v>-9827</v>
      </c>
      <c r="E51" s="147">
        <v>-1984</v>
      </c>
      <c r="F51" s="147">
        <v>-1867</v>
      </c>
      <c r="G51" s="147">
        <v>-8648</v>
      </c>
      <c r="H51" s="147">
        <v>-4592</v>
      </c>
      <c r="I51" s="142">
        <v>-17091</v>
      </c>
      <c r="J51" s="147">
        <v>-942</v>
      </c>
      <c r="K51" s="147">
        <v>-1071</v>
      </c>
      <c r="L51" s="147">
        <v>-657</v>
      </c>
      <c r="M51" s="147">
        <v>-3148</v>
      </c>
      <c r="N51" s="142">
        <v>-5818</v>
      </c>
      <c r="O51" s="147">
        <v>-1202</v>
      </c>
      <c r="P51" s="147">
        <v>-1769</v>
      </c>
    </row>
    <row r="52" spans="1:16" ht="15" customHeight="1" x14ac:dyDescent="0.25">
      <c r="A52" s="57">
        <v>47</v>
      </c>
      <c r="B52" s="91" t="s">
        <v>132</v>
      </c>
      <c r="C52" s="142">
        <v>-55964</v>
      </c>
      <c r="D52" s="142">
        <v>-52344</v>
      </c>
      <c r="E52" s="147">
        <v>-43874</v>
      </c>
      <c r="F52" s="147">
        <v>-8930</v>
      </c>
      <c r="G52" s="147">
        <v>-2996</v>
      </c>
      <c r="H52" s="147">
        <v>-12666</v>
      </c>
      <c r="I52" s="142">
        <v>-68466</v>
      </c>
      <c r="J52" s="147">
        <v>0</v>
      </c>
      <c r="K52" s="147">
        <v>0</v>
      </c>
      <c r="L52" s="147">
        <v>-13281</v>
      </c>
      <c r="M52" s="147">
        <v>-10432</v>
      </c>
      <c r="N52" s="142">
        <v>-23713</v>
      </c>
      <c r="O52" s="147">
        <v>-94</v>
      </c>
      <c r="P52" s="147">
        <v>-4334</v>
      </c>
    </row>
    <row r="53" spans="1:16" ht="15" customHeight="1" x14ac:dyDescent="0.25">
      <c r="A53" s="57">
        <v>48</v>
      </c>
      <c r="B53" s="91" t="s">
        <v>148</v>
      </c>
      <c r="C53" s="142">
        <v>0</v>
      </c>
      <c r="D53" s="142">
        <v>0</v>
      </c>
      <c r="E53" s="147">
        <v>-6126</v>
      </c>
      <c r="F53" s="147">
        <v>0</v>
      </c>
      <c r="G53" s="147">
        <v>0</v>
      </c>
      <c r="H53" s="147">
        <v>0</v>
      </c>
      <c r="I53" s="142">
        <v>-6126</v>
      </c>
      <c r="J53" s="147">
        <v>-25000</v>
      </c>
      <c r="K53" s="147">
        <v>0</v>
      </c>
      <c r="L53" s="147">
        <v>0</v>
      </c>
      <c r="M53" s="147">
        <v>0</v>
      </c>
      <c r="N53" s="142">
        <v>-25000</v>
      </c>
      <c r="O53" s="147">
        <v>0</v>
      </c>
      <c r="P53" s="147">
        <v>0</v>
      </c>
    </row>
    <row r="54" spans="1:16" ht="15" customHeight="1" x14ac:dyDescent="0.25">
      <c r="A54" s="57">
        <v>49</v>
      </c>
      <c r="B54" s="91" t="s">
        <v>149</v>
      </c>
      <c r="C54" s="142">
        <v>1009</v>
      </c>
      <c r="D54" s="142">
        <v>0</v>
      </c>
      <c r="E54" s="147">
        <v>0</v>
      </c>
      <c r="F54" s="147">
        <v>0</v>
      </c>
      <c r="G54" s="147">
        <v>0</v>
      </c>
      <c r="H54" s="147">
        <v>0</v>
      </c>
      <c r="I54" s="142">
        <v>0</v>
      </c>
      <c r="J54" s="147">
        <v>0</v>
      </c>
      <c r="K54" s="147">
        <v>0</v>
      </c>
      <c r="L54" s="147">
        <v>0</v>
      </c>
      <c r="M54" s="147">
        <v>0</v>
      </c>
      <c r="N54" s="142">
        <v>0</v>
      </c>
      <c r="O54" s="147">
        <v>0</v>
      </c>
      <c r="P54" s="147">
        <v>0</v>
      </c>
    </row>
    <row r="55" spans="1:16" ht="15" customHeight="1" x14ac:dyDescent="0.25">
      <c r="A55" s="57">
        <v>50</v>
      </c>
      <c r="B55" s="91" t="s">
        <v>150</v>
      </c>
      <c r="C55" s="142">
        <v>0</v>
      </c>
      <c r="D55" s="142">
        <v>0</v>
      </c>
      <c r="E55" s="147">
        <v>0</v>
      </c>
      <c r="F55" s="147">
        <v>0</v>
      </c>
      <c r="G55" s="147">
        <v>0</v>
      </c>
      <c r="H55" s="147">
        <v>0</v>
      </c>
      <c r="I55" s="142">
        <v>0</v>
      </c>
      <c r="J55" s="147">
        <v>0</v>
      </c>
      <c r="K55" s="147">
        <v>0</v>
      </c>
      <c r="L55" s="147">
        <v>0</v>
      </c>
      <c r="M55" s="147">
        <v>0</v>
      </c>
      <c r="N55" s="142">
        <v>0</v>
      </c>
      <c r="O55" s="147">
        <v>0</v>
      </c>
      <c r="P55" s="147">
        <v>0</v>
      </c>
    </row>
    <row r="56" spans="1:16" ht="15" customHeight="1" x14ac:dyDescent="0.25">
      <c r="A56" s="57">
        <v>51</v>
      </c>
      <c r="B56" s="91" t="s">
        <v>151</v>
      </c>
      <c r="C56" s="142">
        <v>0</v>
      </c>
      <c r="D56" s="142">
        <v>0</v>
      </c>
      <c r="E56" s="147">
        <v>0</v>
      </c>
      <c r="F56" s="147">
        <v>0</v>
      </c>
      <c r="G56" s="147">
        <v>0</v>
      </c>
      <c r="H56" s="147">
        <v>0</v>
      </c>
      <c r="I56" s="142">
        <v>0</v>
      </c>
      <c r="J56" s="147">
        <v>0</v>
      </c>
      <c r="K56" s="147">
        <v>0</v>
      </c>
      <c r="L56" s="147">
        <v>0</v>
      </c>
      <c r="M56" s="147">
        <v>0</v>
      </c>
      <c r="N56" s="142">
        <v>0</v>
      </c>
      <c r="O56" s="147">
        <v>0</v>
      </c>
      <c r="P56" s="147">
        <v>0</v>
      </c>
    </row>
    <row r="57" spans="1:16" ht="15" customHeight="1" x14ac:dyDescent="0.25">
      <c r="A57" s="57">
        <v>52</v>
      </c>
      <c r="B57" s="91" t="s">
        <v>152</v>
      </c>
      <c r="C57" s="142">
        <v>-13392</v>
      </c>
      <c r="D57" s="142">
        <v>0</v>
      </c>
      <c r="E57" s="147">
        <v>0</v>
      </c>
      <c r="F57" s="147">
        <v>0</v>
      </c>
      <c r="G57" s="147">
        <v>0</v>
      </c>
      <c r="H57" s="147">
        <v>0</v>
      </c>
      <c r="I57" s="142">
        <v>0</v>
      </c>
      <c r="J57" s="147">
        <v>0</v>
      </c>
      <c r="K57" s="147">
        <v>0</v>
      </c>
      <c r="L57" s="147">
        <v>0</v>
      </c>
      <c r="M57" s="147">
        <v>0</v>
      </c>
      <c r="N57" s="142">
        <v>0</v>
      </c>
      <c r="O57" s="147">
        <v>0</v>
      </c>
      <c r="P57" s="147">
        <v>0</v>
      </c>
    </row>
    <row r="58" spans="1:16" ht="15" customHeight="1" thickBot="1" x14ac:dyDescent="0.3">
      <c r="A58" s="57">
        <v>53</v>
      </c>
      <c r="B58" s="91" t="s">
        <v>215</v>
      </c>
      <c r="C58" s="142">
        <v>0</v>
      </c>
      <c r="D58" s="142">
        <v>0</v>
      </c>
      <c r="E58" s="147">
        <v>0</v>
      </c>
      <c r="F58" s="147">
        <v>0</v>
      </c>
      <c r="G58" s="147">
        <v>0</v>
      </c>
      <c r="H58" s="147">
        <v>0</v>
      </c>
      <c r="I58" s="142">
        <v>0</v>
      </c>
      <c r="J58" s="147">
        <v>0</v>
      </c>
      <c r="K58" s="147">
        <v>0</v>
      </c>
      <c r="L58" s="147">
        <v>0</v>
      </c>
      <c r="M58" s="147">
        <v>0</v>
      </c>
      <c r="N58" s="142">
        <v>0</v>
      </c>
      <c r="O58" s="147">
        <v>0</v>
      </c>
      <c r="P58" s="147">
        <v>0</v>
      </c>
    </row>
    <row r="59" spans="1:16" ht="15" customHeight="1" thickTop="1" x14ac:dyDescent="0.25">
      <c r="A59" s="57">
        <v>54</v>
      </c>
      <c r="B59" s="93" t="s">
        <v>133</v>
      </c>
      <c r="C59" s="144">
        <v>451615</v>
      </c>
      <c r="D59" s="144">
        <v>-344134</v>
      </c>
      <c r="E59" s="149">
        <v>-95193</v>
      </c>
      <c r="F59" s="149">
        <v>-15806</v>
      </c>
      <c r="G59" s="149">
        <v>-21590</v>
      </c>
      <c r="H59" s="149">
        <v>-16645</v>
      </c>
      <c r="I59" s="144">
        <v>-149234</v>
      </c>
      <c r="J59" s="149">
        <v>-31543</v>
      </c>
      <c r="K59" s="149">
        <v>-8299</v>
      </c>
      <c r="L59" s="149">
        <v>-21069</v>
      </c>
      <c r="M59" s="149">
        <v>35627</v>
      </c>
      <c r="N59" s="144">
        <v>-25284</v>
      </c>
      <c r="O59" s="149">
        <v>21906</v>
      </c>
      <c r="P59" s="149">
        <v>133221</v>
      </c>
    </row>
    <row r="60" spans="1:16" ht="8.1" customHeight="1" x14ac:dyDescent="0.25">
      <c r="A60" s="57">
        <v>55</v>
      </c>
      <c r="B60" s="94"/>
      <c r="C60" s="142"/>
      <c r="D60" s="142"/>
      <c r="E60" s="147"/>
      <c r="F60" s="147"/>
      <c r="G60" s="147"/>
      <c r="H60" s="147"/>
      <c r="I60" s="142"/>
      <c r="J60" s="147"/>
      <c r="K60" s="147"/>
      <c r="L60" s="147"/>
      <c r="M60" s="147"/>
      <c r="N60" s="142"/>
      <c r="O60" s="147"/>
      <c r="P60" s="147"/>
    </row>
    <row r="61" spans="1:16" ht="15" customHeight="1" thickBot="1" x14ac:dyDescent="0.3">
      <c r="A61" s="57">
        <v>56</v>
      </c>
      <c r="B61" s="104" t="s">
        <v>134</v>
      </c>
      <c r="C61" s="145">
        <v>-16070</v>
      </c>
      <c r="D61" s="145">
        <v>-21923</v>
      </c>
      <c r="E61" s="150">
        <v>31397</v>
      </c>
      <c r="F61" s="150">
        <v>-16111</v>
      </c>
      <c r="G61" s="150">
        <v>-3128</v>
      </c>
      <c r="H61" s="150">
        <v>3389</v>
      </c>
      <c r="I61" s="145">
        <v>15547</v>
      </c>
      <c r="J61" s="150">
        <v>2740</v>
      </c>
      <c r="K61" s="150">
        <v>6142</v>
      </c>
      <c r="L61" s="150">
        <v>-2732</v>
      </c>
      <c r="M61" s="150">
        <v>2073</v>
      </c>
      <c r="N61" s="145">
        <v>8223</v>
      </c>
      <c r="O61" s="150">
        <v>-2589</v>
      </c>
      <c r="P61" s="150">
        <v>-5865</v>
      </c>
    </row>
    <row r="62" spans="1:16" ht="15" customHeight="1" thickTop="1" x14ac:dyDescent="0.25">
      <c r="A62" s="57">
        <v>57</v>
      </c>
      <c r="B62" s="95" t="s">
        <v>145</v>
      </c>
      <c r="C62" s="142">
        <v>29496</v>
      </c>
      <c r="D62" s="142">
        <v>0</v>
      </c>
      <c r="E62" s="147">
        <v>0</v>
      </c>
      <c r="F62" s="147">
        <v>0</v>
      </c>
      <c r="G62" s="147">
        <v>0</v>
      </c>
      <c r="H62" s="147">
        <v>0</v>
      </c>
      <c r="I62" s="142">
        <v>0</v>
      </c>
      <c r="J62" s="147">
        <v>0</v>
      </c>
      <c r="K62" s="147">
        <v>0</v>
      </c>
      <c r="L62" s="147">
        <v>0</v>
      </c>
      <c r="M62" s="147">
        <v>0</v>
      </c>
      <c r="N62" s="142">
        <v>0</v>
      </c>
      <c r="O62" s="147">
        <v>0</v>
      </c>
      <c r="P62" s="147">
        <v>0</v>
      </c>
    </row>
    <row r="63" spans="1:16" ht="8.1" customHeight="1" x14ac:dyDescent="0.25">
      <c r="A63" s="57">
        <v>58</v>
      </c>
      <c r="B63" s="94"/>
      <c r="C63" s="142"/>
      <c r="D63" s="142"/>
      <c r="E63" s="147"/>
      <c r="F63" s="147"/>
      <c r="G63" s="147"/>
      <c r="H63" s="147"/>
      <c r="I63" s="142"/>
      <c r="J63" s="147"/>
      <c r="K63" s="147"/>
      <c r="L63" s="147"/>
      <c r="M63" s="147"/>
      <c r="N63" s="142"/>
      <c r="O63" s="147"/>
      <c r="P63" s="147"/>
    </row>
    <row r="64" spans="1:16" ht="15" customHeight="1" thickBot="1" x14ac:dyDescent="0.3">
      <c r="A64" s="57">
        <v>59</v>
      </c>
      <c r="B64" s="105" t="s">
        <v>135</v>
      </c>
      <c r="C64" s="146">
        <v>387545</v>
      </c>
      <c r="D64" s="146">
        <v>-342346</v>
      </c>
      <c r="E64" s="151">
        <v>-167625.02611814075</v>
      </c>
      <c r="F64" s="151">
        <v>28836</v>
      </c>
      <c r="G64" s="151">
        <v>-87195</v>
      </c>
      <c r="H64" s="151">
        <v>-20007</v>
      </c>
      <c r="I64" s="146">
        <v>-245991.02611814075</v>
      </c>
      <c r="J64" s="151">
        <v>-131544</v>
      </c>
      <c r="K64" s="151">
        <v>34426</v>
      </c>
      <c r="L64" s="151">
        <v>13617</v>
      </c>
      <c r="M64" s="151">
        <v>42934</v>
      </c>
      <c r="N64" s="146">
        <v>-40567</v>
      </c>
      <c r="O64" s="151">
        <v>-143965</v>
      </c>
      <c r="P64" s="151">
        <v>148652</v>
      </c>
    </row>
    <row r="65" spans="1:21" ht="15" customHeight="1" thickTop="1" x14ac:dyDescent="0.25">
      <c r="A65" s="57">
        <v>60</v>
      </c>
      <c r="B65" s="91" t="s">
        <v>136</v>
      </c>
      <c r="C65" s="142">
        <v>698618</v>
      </c>
      <c r="D65" s="142">
        <v>1086163</v>
      </c>
      <c r="E65" s="147">
        <v>743817</v>
      </c>
      <c r="F65" s="147">
        <v>576192</v>
      </c>
      <c r="G65" s="147">
        <v>605028</v>
      </c>
      <c r="H65" s="147">
        <v>517833</v>
      </c>
      <c r="I65" s="142">
        <v>743817</v>
      </c>
      <c r="J65" s="147">
        <v>497826</v>
      </c>
      <c r="K65" s="147">
        <v>366282</v>
      </c>
      <c r="L65" s="147">
        <v>400708</v>
      </c>
      <c r="M65" s="147">
        <v>414325</v>
      </c>
      <c r="N65" s="142">
        <v>497826</v>
      </c>
      <c r="O65" s="147">
        <v>457259</v>
      </c>
      <c r="P65" s="147">
        <v>313294</v>
      </c>
    </row>
    <row r="66" spans="1:21" ht="15" customHeight="1" x14ac:dyDescent="0.25">
      <c r="A66" s="57">
        <v>61</v>
      </c>
      <c r="B66" s="91" t="s">
        <v>137</v>
      </c>
      <c r="C66" s="142">
        <v>1086163</v>
      </c>
      <c r="D66" s="142">
        <v>743817</v>
      </c>
      <c r="E66" s="147">
        <v>576191.97388185922</v>
      </c>
      <c r="F66" s="147">
        <v>605028</v>
      </c>
      <c r="G66" s="147">
        <v>517833</v>
      </c>
      <c r="H66" s="147">
        <v>497826</v>
      </c>
      <c r="I66" s="142">
        <v>497826</v>
      </c>
      <c r="J66" s="147">
        <v>366282</v>
      </c>
      <c r="K66" s="147">
        <v>400708</v>
      </c>
      <c r="L66" s="147">
        <v>414325</v>
      </c>
      <c r="M66" s="147">
        <v>457259</v>
      </c>
      <c r="N66" s="142">
        <v>457259</v>
      </c>
      <c r="O66" s="147">
        <v>313294</v>
      </c>
      <c r="P66" s="147">
        <v>461946</v>
      </c>
    </row>
    <row r="67" spans="1:21" ht="8.1" customHeight="1" x14ac:dyDescent="0.25">
      <c r="A67" s="14"/>
      <c r="C67" s="96"/>
      <c r="D67" s="96"/>
      <c r="E67" s="96"/>
      <c r="F67" s="96"/>
      <c r="G67" s="96"/>
      <c r="H67" s="96"/>
      <c r="I67" s="96"/>
      <c r="J67" s="96"/>
      <c r="K67" s="96"/>
      <c r="L67" s="96"/>
      <c r="M67" s="96"/>
      <c r="N67" s="96"/>
      <c r="O67" s="96"/>
      <c r="P67" s="96"/>
    </row>
    <row r="68" spans="1:21" ht="15" customHeight="1" x14ac:dyDescent="0.25">
      <c r="B68" s="59" t="s">
        <v>221</v>
      </c>
      <c r="C68" s="102"/>
      <c r="D68" s="102"/>
      <c r="E68" s="102"/>
      <c r="F68" s="102"/>
      <c r="G68" s="102"/>
      <c r="H68" s="102"/>
      <c r="I68" s="102"/>
      <c r="J68" s="102"/>
      <c r="K68" s="102"/>
      <c r="L68" s="102"/>
      <c r="M68" s="102"/>
      <c r="N68" s="102"/>
      <c r="O68" s="102"/>
      <c r="P68" s="102"/>
      <c r="Q68" s="102"/>
      <c r="R68" s="102"/>
      <c r="S68" s="102"/>
      <c r="T68" s="102"/>
      <c r="U68" s="102"/>
    </row>
    <row r="77" spans="1:21" ht="15" customHeight="1" x14ac:dyDescent="0.25">
      <c r="C77" s="97"/>
      <c r="D77" s="97"/>
      <c r="E77" s="97"/>
      <c r="F77" s="97"/>
      <c r="G77" s="97"/>
      <c r="H77" s="97"/>
      <c r="I77" s="97"/>
      <c r="J77" s="97"/>
      <c r="K77" s="97"/>
      <c r="L77" s="97"/>
      <c r="M77" s="97"/>
      <c r="N77" s="97"/>
      <c r="O77" s="97"/>
      <c r="P77" s="97"/>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N69"/>
  <sheetViews>
    <sheetView showGridLines="0" zoomScaleNormal="100" workbookViewId="0"/>
  </sheetViews>
  <sheetFormatPr defaultColWidth="10.7109375" defaultRowHeight="14.25" x14ac:dyDescent="0.25"/>
  <cols>
    <col min="1" max="1" width="5.7109375" style="110" customWidth="1"/>
    <col min="2" max="2" width="52.42578125" style="79" bestFit="1" customWidth="1"/>
    <col min="3" max="14" width="18.7109375" style="80" customWidth="1"/>
    <col min="15" max="16384" width="10.7109375" style="86"/>
  </cols>
  <sheetData>
    <row r="1" spans="1:14" s="14" customFormat="1" ht="15" customHeight="1" x14ac:dyDescent="0.25">
      <c r="A1" s="58"/>
    </row>
    <row r="2" spans="1:14" s="14" customFormat="1" ht="15" customHeight="1" x14ac:dyDescent="0.25">
      <c r="A2" s="58"/>
    </row>
    <row r="3" spans="1:14" s="14" customFormat="1" ht="15" customHeight="1" x14ac:dyDescent="0.25">
      <c r="A3" s="58"/>
      <c r="B3" s="98" t="s">
        <v>82</v>
      </c>
      <c r="D3" s="15"/>
      <c r="E3" s="15"/>
      <c r="F3" s="15"/>
      <c r="G3" s="15"/>
      <c r="H3" s="15"/>
      <c r="I3" s="15"/>
      <c r="J3" s="15"/>
      <c r="K3" s="15"/>
      <c r="L3" s="15"/>
      <c r="M3" s="15"/>
      <c r="N3" s="15"/>
    </row>
    <row r="4" spans="1:14" s="14" customFormat="1" ht="8.1" customHeight="1" x14ac:dyDescent="0.25">
      <c r="A4" s="58"/>
      <c r="B4" s="98"/>
      <c r="C4" s="57" t="s">
        <v>32</v>
      </c>
      <c r="D4" s="57" t="s">
        <v>51</v>
      </c>
      <c r="E4" s="57" t="s">
        <v>52</v>
      </c>
      <c r="F4" s="57" t="s">
        <v>203</v>
      </c>
      <c r="G4" s="57" t="s">
        <v>210</v>
      </c>
      <c r="H4" s="57" t="s">
        <v>213</v>
      </c>
      <c r="I4" s="57" t="s">
        <v>222</v>
      </c>
      <c r="J4" s="57" t="s">
        <v>234</v>
      </c>
      <c r="K4" s="57" t="s">
        <v>240</v>
      </c>
      <c r="L4" s="57" t="s">
        <v>242</v>
      </c>
      <c r="M4" s="57" t="s">
        <v>246</v>
      </c>
      <c r="N4" s="57" t="s">
        <v>261</v>
      </c>
    </row>
    <row r="5" spans="1:14" s="14" customFormat="1" ht="24.95" customHeight="1" x14ac:dyDescent="0.25">
      <c r="A5" s="109"/>
      <c r="B5" s="101" t="s">
        <v>144</v>
      </c>
      <c r="C5" s="100" t="s">
        <v>140</v>
      </c>
      <c r="D5" s="100" t="s">
        <v>139</v>
      </c>
      <c r="E5" s="100" t="s">
        <v>141</v>
      </c>
      <c r="F5" s="100" t="s">
        <v>204</v>
      </c>
      <c r="G5" s="100" t="s">
        <v>211</v>
      </c>
      <c r="H5" s="100" t="s">
        <v>217</v>
      </c>
      <c r="I5" s="100" t="s">
        <v>223</v>
      </c>
      <c r="J5" s="100" t="s">
        <v>235</v>
      </c>
      <c r="K5" s="100" t="s">
        <v>241</v>
      </c>
      <c r="L5" s="100" t="s">
        <v>243</v>
      </c>
      <c r="M5" s="100" t="s">
        <v>247</v>
      </c>
      <c r="N5" s="100" t="s">
        <v>263</v>
      </c>
    </row>
    <row r="6" spans="1:14" s="14" customFormat="1" ht="15" customHeight="1" x14ac:dyDescent="0.25">
      <c r="A6" s="109"/>
      <c r="B6" s="81" t="s">
        <v>86</v>
      </c>
      <c r="C6" s="159"/>
      <c r="D6" s="159"/>
      <c r="E6" s="160"/>
      <c r="F6" s="160"/>
      <c r="G6" s="160"/>
      <c r="H6" s="159"/>
      <c r="I6" s="160"/>
      <c r="J6" s="160"/>
      <c r="K6" s="160"/>
      <c r="L6" s="159"/>
      <c r="M6" s="160"/>
      <c r="N6" s="160"/>
    </row>
    <row r="7" spans="1:14" s="14" customFormat="1" ht="15" customHeight="1" x14ac:dyDescent="0.25">
      <c r="A7" s="109">
        <v>3</v>
      </c>
      <c r="B7" s="82" t="s">
        <v>87</v>
      </c>
      <c r="C7" s="154">
        <v>1086163</v>
      </c>
      <c r="D7" s="154">
        <v>743817</v>
      </c>
      <c r="E7" s="161">
        <v>576192</v>
      </c>
      <c r="F7" s="161">
        <v>605028</v>
      </c>
      <c r="G7" s="161">
        <v>517833</v>
      </c>
      <c r="H7" s="154">
        <v>497826</v>
      </c>
      <c r="I7" s="161">
        <v>366282</v>
      </c>
      <c r="J7" s="161">
        <v>400708</v>
      </c>
      <c r="K7" s="161">
        <v>414325</v>
      </c>
      <c r="L7" s="154">
        <v>457259</v>
      </c>
      <c r="M7" s="161">
        <v>313294</v>
      </c>
      <c r="N7" s="161">
        <v>461946</v>
      </c>
    </row>
    <row r="8" spans="1:14" s="14" customFormat="1" ht="15" customHeight="1" x14ac:dyDescent="0.25">
      <c r="A8" s="109">
        <v>4</v>
      </c>
      <c r="B8" s="82" t="s">
        <v>88</v>
      </c>
      <c r="C8" s="154">
        <v>35044</v>
      </c>
      <c r="D8" s="154">
        <v>19202</v>
      </c>
      <c r="E8" s="161">
        <v>22758</v>
      </c>
      <c r="F8" s="161">
        <v>27541</v>
      </c>
      <c r="G8" s="161">
        <v>20030</v>
      </c>
      <c r="H8" s="154">
        <v>18062</v>
      </c>
      <c r="I8" s="161">
        <v>8884</v>
      </c>
      <c r="J8" s="161">
        <v>20771</v>
      </c>
      <c r="K8" s="161">
        <v>7952</v>
      </c>
      <c r="L8" s="154">
        <v>11058</v>
      </c>
      <c r="M8" s="161">
        <v>10989</v>
      </c>
      <c r="N8" s="161">
        <v>12105</v>
      </c>
    </row>
    <row r="9" spans="1:14" s="14" customFormat="1" ht="15" customHeight="1" x14ac:dyDescent="0.25">
      <c r="A9" s="109">
        <v>5</v>
      </c>
      <c r="B9" s="82" t="s">
        <v>142</v>
      </c>
      <c r="C9" s="154">
        <v>16329</v>
      </c>
      <c r="D9" s="154">
        <v>16292</v>
      </c>
      <c r="E9" s="161">
        <v>21396</v>
      </c>
      <c r="F9" s="161">
        <v>40817</v>
      </c>
      <c r="G9" s="161">
        <v>26485</v>
      </c>
      <c r="H9" s="154">
        <v>7380</v>
      </c>
      <c r="I9" s="161">
        <v>13014</v>
      </c>
      <c r="J9" s="161">
        <v>17650</v>
      </c>
      <c r="K9" s="161">
        <v>19320</v>
      </c>
      <c r="L9" s="154">
        <v>7801</v>
      </c>
      <c r="M9" s="161">
        <v>3696</v>
      </c>
      <c r="N9" s="161">
        <v>9475</v>
      </c>
    </row>
    <row r="10" spans="1:14" s="14" customFormat="1" ht="15" customHeight="1" x14ac:dyDescent="0.25">
      <c r="A10" s="109">
        <v>6</v>
      </c>
      <c r="B10" s="82" t="s">
        <v>89</v>
      </c>
      <c r="C10" s="154">
        <v>229032</v>
      </c>
      <c r="D10" s="154">
        <v>231174</v>
      </c>
      <c r="E10" s="161">
        <v>189014</v>
      </c>
      <c r="F10" s="161">
        <v>192314</v>
      </c>
      <c r="G10" s="161">
        <v>160226</v>
      </c>
      <c r="H10" s="154">
        <v>223740</v>
      </c>
      <c r="I10" s="161">
        <v>167771</v>
      </c>
      <c r="J10" s="161">
        <v>131936</v>
      </c>
      <c r="K10" s="161">
        <v>149740</v>
      </c>
      <c r="L10" s="154">
        <v>141910</v>
      </c>
      <c r="M10" s="161">
        <v>173686</v>
      </c>
      <c r="N10" s="161">
        <v>169094</v>
      </c>
    </row>
    <row r="11" spans="1:14" s="14" customFormat="1" ht="15" customHeight="1" x14ac:dyDescent="0.25">
      <c r="A11" s="109">
        <v>7</v>
      </c>
      <c r="B11" s="82" t="s">
        <v>62</v>
      </c>
      <c r="C11" s="154">
        <v>256522</v>
      </c>
      <c r="D11" s="154">
        <v>372502</v>
      </c>
      <c r="E11" s="161">
        <v>514557</v>
      </c>
      <c r="F11" s="161">
        <v>541716</v>
      </c>
      <c r="G11" s="161">
        <v>492673</v>
      </c>
      <c r="H11" s="154">
        <v>395197</v>
      </c>
      <c r="I11" s="161">
        <v>415719</v>
      </c>
      <c r="J11" s="161">
        <v>375103</v>
      </c>
      <c r="K11" s="161">
        <v>333753</v>
      </c>
      <c r="L11" s="154">
        <v>339671</v>
      </c>
      <c r="M11" s="161">
        <v>351284</v>
      </c>
      <c r="N11" s="161">
        <v>379661</v>
      </c>
    </row>
    <row r="12" spans="1:14" s="14" customFormat="1" ht="15" customHeight="1" x14ac:dyDescent="0.25">
      <c r="A12" s="109">
        <v>8</v>
      </c>
      <c r="B12" s="82" t="s">
        <v>90</v>
      </c>
      <c r="C12" s="154">
        <v>12953</v>
      </c>
      <c r="D12" s="154">
        <v>8703</v>
      </c>
      <c r="E12" s="161">
        <v>4291</v>
      </c>
      <c r="F12" s="161">
        <v>4481</v>
      </c>
      <c r="G12" s="161">
        <v>4367</v>
      </c>
      <c r="H12" s="154">
        <v>2455</v>
      </c>
      <c r="I12" s="161">
        <v>4938</v>
      </c>
      <c r="J12" s="161">
        <v>14165</v>
      </c>
      <c r="K12" s="161">
        <v>16473</v>
      </c>
      <c r="L12" s="154">
        <v>15193</v>
      </c>
      <c r="M12" s="161">
        <v>19149</v>
      </c>
      <c r="N12" s="161">
        <v>14511</v>
      </c>
    </row>
    <row r="13" spans="1:14" s="14" customFormat="1" ht="15" customHeight="1" thickBot="1" x14ac:dyDescent="0.3">
      <c r="A13" s="109">
        <v>9</v>
      </c>
      <c r="B13" s="83" t="s">
        <v>63</v>
      </c>
      <c r="C13" s="155">
        <v>91141</v>
      </c>
      <c r="D13" s="155">
        <v>81119</v>
      </c>
      <c r="E13" s="162">
        <v>77776</v>
      </c>
      <c r="F13" s="162">
        <v>89196</v>
      </c>
      <c r="G13" s="162">
        <v>89790</v>
      </c>
      <c r="H13" s="155">
        <v>75486</v>
      </c>
      <c r="I13" s="162">
        <v>77814</v>
      </c>
      <c r="J13" s="162">
        <v>102510</v>
      </c>
      <c r="K13" s="162">
        <v>92113</v>
      </c>
      <c r="L13" s="155">
        <v>86934</v>
      </c>
      <c r="M13" s="162">
        <v>72729</v>
      </c>
      <c r="N13" s="162">
        <v>101710</v>
      </c>
    </row>
    <row r="14" spans="1:14" s="14" customFormat="1" ht="15" customHeight="1" thickTop="1" x14ac:dyDescent="0.25">
      <c r="A14" s="109"/>
      <c r="B14" s="6"/>
      <c r="C14" s="156">
        <f t="shared" ref="C14:E14" si="0">SUM(C7:C13)</f>
        <v>1727184</v>
      </c>
      <c r="D14" s="156">
        <f t="shared" si="0"/>
        <v>1472809</v>
      </c>
      <c r="E14" s="163">
        <f t="shared" si="0"/>
        <v>1405984</v>
      </c>
      <c r="F14" s="163">
        <f t="shared" ref="F14:G14" si="1">SUM(F7:F13)</f>
        <v>1501093</v>
      </c>
      <c r="G14" s="163">
        <f t="shared" si="1"/>
        <v>1311404</v>
      </c>
      <c r="H14" s="156">
        <f t="shared" ref="H14:I14" si="2">SUM(H7:H13)</f>
        <v>1220146</v>
      </c>
      <c r="I14" s="163">
        <f t="shared" si="2"/>
        <v>1054422</v>
      </c>
      <c r="J14" s="163">
        <f t="shared" ref="J14:M14" si="3">SUM(J7:J13)</f>
        <v>1062843</v>
      </c>
      <c r="K14" s="163">
        <f t="shared" si="3"/>
        <v>1033676</v>
      </c>
      <c r="L14" s="156">
        <f t="shared" si="3"/>
        <v>1059826</v>
      </c>
      <c r="M14" s="163">
        <f t="shared" si="3"/>
        <v>944827</v>
      </c>
      <c r="N14" s="163">
        <f t="shared" ref="N14" si="4">SUM(N7:N13)</f>
        <v>1148502</v>
      </c>
    </row>
    <row r="15" spans="1:14" s="14" customFormat="1" ht="8.1" customHeight="1" x14ac:dyDescent="0.25">
      <c r="A15" s="109"/>
      <c r="B15" s="6"/>
      <c r="C15" s="156"/>
      <c r="D15" s="156"/>
      <c r="E15" s="163"/>
      <c r="F15" s="163"/>
      <c r="G15" s="163"/>
      <c r="H15" s="156"/>
      <c r="I15" s="163"/>
      <c r="J15" s="163"/>
      <c r="K15" s="163"/>
      <c r="L15" s="156"/>
      <c r="M15" s="163"/>
      <c r="N15" s="163"/>
    </row>
    <row r="16" spans="1:14" s="14" customFormat="1" ht="15" customHeight="1" x14ac:dyDescent="0.25">
      <c r="A16" s="109">
        <v>12</v>
      </c>
      <c r="B16" s="234" t="s">
        <v>249</v>
      </c>
      <c r="C16" s="235"/>
      <c r="D16" s="235"/>
      <c r="E16" s="236"/>
      <c r="F16" s="236"/>
      <c r="G16" s="236"/>
      <c r="H16" s="235"/>
      <c r="I16" s="236"/>
      <c r="J16" s="236"/>
      <c r="K16" s="236"/>
      <c r="L16" s="235"/>
      <c r="M16" s="237">
        <v>33756</v>
      </c>
      <c r="N16" s="237">
        <v>28543</v>
      </c>
    </row>
    <row r="17" spans="1:14" s="14" customFormat="1" ht="15" customHeight="1" x14ac:dyDescent="0.25">
      <c r="A17" s="109">
        <v>13</v>
      </c>
      <c r="B17" s="82"/>
      <c r="C17" s="154"/>
      <c r="D17" s="154"/>
      <c r="E17" s="161"/>
      <c r="F17" s="161"/>
      <c r="G17" s="161"/>
      <c r="H17" s="154"/>
      <c r="I17" s="161"/>
      <c r="J17" s="161"/>
      <c r="K17" s="161"/>
      <c r="L17" s="154"/>
      <c r="M17" s="163">
        <v>33756</v>
      </c>
      <c r="N17" s="163">
        <v>28543</v>
      </c>
    </row>
    <row r="18" spans="1:14" s="14" customFormat="1" ht="15" customHeight="1" x14ac:dyDescent="0.25">
      <c r="A18" s="109"/>
      <c r="B18" s="81" t="s">
        <v>91</v>
      </c>
      <c r="C18" s="154"/>
      <c r="D18" s="154"/>
      <c r="E18" s="161"/>
      <c r="F18" s="161"/>
      <c r="G18" s="161"/>
      <c r="H18" s="154"/>
      <c r="I18" s="161"/>
      <c r="J18" s="161"/>
      <c r="K18" s="161"/>
      <c r="L18" s="154"/>
      <c r="M18" s="161"/>
      <c r="N18" s="161"/>
    </row>
    <row r="19" spans="1:14" s="14" customFormat="1" ht="15" customHeight="1" x14ac:dyDescent="0.25">
      <c r="A19" s="109">
        <v>15</v>
      </c>
      <c r="B19" s="82" t="s">
        <v>143</v>
      </c>
      <c r="C19" s="154">
        <v>0</v>
      </c>
      <c r="D19" s="154">
        <v>3723</v>
      </c>
      <c r="E19" s="161">
        <v>3915</v>
      </c>
      <c r="F19" s="161">
        <v>8592</v>
      </c>
      <c r="G19" s="161">
        <v>6483</v>
      </c>
      <c r="H19" s="154">
        <v>7115</v>
      </c>
      <c r="I19" s="161">
        <v>7383</v>
      </c>
      <c r="J19" s="161">
        <v>8085</v>
      </c>
      <c r="K19" s="161">
        <v>6060</v>
      </c>
      <c r="L19" s="154">
        <v>5649</v>
      </c>
      <c r="M19" s="161">
        <v>6326</v>
      </c>
      <c r="N19" s="161">
        <v>5993</v>
      </c>
    </row>
    <row r="20" spans="1:14" s="14" customFormat="1" ht="15" customHeight="1" x14ac:dyDescent="0.25">
      <c r="A20" s="109">
        <v>16</v>
      </c>
      <c r="B20" s="82" t="s">
        <v>142</v>
      </c>
      <c r="C20" s="154">
        <v>15651</v>
      </c>
      <c r="D20" s="154">
        <v>102</v>
      </c>
      <c r="E20" s="161">
        <v>146</v>
      </c>
      <c r="F20" s="161">
        <v>277</v>
      </c>
      <c r="G20" s="161">
        <v>145</v>
      </c>
      <c r="H20" s="154">
        <v>63</v>
      </c>
      <c r="I20" s="161">
        <v>89</v>
      </c>
      <c r="J20" s="161">
        <v>6306</v>
      </c>
      <c r="K20" s="161">
        <v>7990</v>
      </c>
      <c r="L20" s="154">
        <v>92</v>
      </c>
      <c r="M20" s="161">
        <v>16</v>
      </c>
      <c r="N20" s="161">
        <v>15</v>
      </c>
    </row>
    <row r="21" spans="1:14" s="14" customFormat="1" ht="15" customHeight="1" x14ac:dyDescent="0.25">
      <c r="A21" s="109">
        <v>17</v>
      </c>
      <c r="B21" s="82" t="s">
        <v>92</v>
      </c>
      <c r="C21" s="154">
        <v>221580</v>
      </c>
      <c r="D21" s="154">
        <v>168205</v>
      </c>
      <c r="E21" s="161">
        <v>165097</v>
      </c>
      <c r="F21" s="161">
        <v>168336</v>
      </c>
      <c r="G21" s="161">
        <v>158431</v>
      </c>
      <c r="H21" s="154">
        <v>166983</v>
      </c>
      <c r="I21" s="161">
        <v>159504</v>
      </c>
      <c r="J21" s="161">
        <v>202211</v>
      </c>
      <c r="K21" s="161">
        <v>209294</v>
      </c>
      <c r="L21" s="154">
        <v>235073</v>
      </c>
      <c r="M21" s="161">
        <v>231217</v>
      </c>
      <c r="N21" s="161">
        <v>239541</v>
      </c>
    </row>
    <row r="22" spans="1:14" s="14" customFormat="1" ht="15" customHeight="1" x14ac:dyDescent="0.25">
      <c r="A22" s="109">
        <v>18</v>
      </c>
      <c r="B22" s="82" t="s">
        <v>90</v>
      </c>
      <c r="C22" s="154">
        <v>13110</v>
      </c>
      <c r="D22" s="154">
        <v>4223</v>
      </c>
      <c r="E22" s="161">
        <v>4939</v>
      </c>
      <c r="F22" s="161">
        <v>4024</v>
      </c>
      <c r="G22" s="161">
        <v>4651</v>
      </c>
      <c r="H22" s="154">
        <v>4914</v>
      </c>
      <c r="I22" s="161">
        <v>5772</v>
      </c>
      <c r="J22" s="161">
        <v>6175</v>
      </c>
      <c r="K22" s="161">
        <v>5387</v>
      </c>
      <c r="L22" s="154">
        <v>6237</v>
      </c>
      <c r="M22" s="161">
        <v>6139</v>
      </c>
      <c r="N22" s="161">
        <v>5921</v>
      </c>
    </row>
    <row r="23" spans="1:14" s="14" customFormat="1" ht="15" customHeight="1" x14ac:dyDescent="0.25">
      <c r="A23" s="109">
        <v>19</v>
      </c>
      <c r="B23" s="82" t="s">
        <v>63</v>
      </c>
      <c r="C23" s="154">
        <v>93131</v>
      </c>
      <c r="D23" s="154">
        <v>98584</v>
      </c>
      <c r="E23" s="161">
        <v>111759</v>
      </c>
      <c r="F23" s="161">
        <v>105795</v>
      </c>
      <c r="G23" s="161">
        <v>105307</v>
      </c>
      <c r="H23" s="154">
        <v>134474</v>
      </c>
      <c r="I23" s="161">
        <v>139438</v>
      </c>
      <c r="J23" s="161">
        <v>148515</v>
      </c>
      <c r="K23" s="161">
        <v>134668</v>
      </c>
      <c r="L23" s="154">
        <v>129614</v>
      </c>
      <c r="M23" s="161">
        <v>125965</v>
      </c>
      <c r="N23" s="161">
        <v>114876</v>
      </c>
    </row>
    <row r="24" spans="1:14" s="14" customFormat="1" ht="15" customHeight="1" x14ac:dyDescent="0.25">
      <c r="A24" s="109">
        <v>20</v>
      </c>
      <c r="B24" s="82" t="s">
        <v>216</v>
      </c>
      <c r="C24" s="154">
        <v>0</v>
      </c>
      <c r="D24" s="154">
        <v>0</v>
      </c>
      <c r="E24" s="161">
        <v>0</v>
      </c>
      <c r="F24" s="161">
        <v>0</v>
      </c>
      <c r="G24" s="161">
        <v>0</v>
      </c>
      <c r="H24" s="154">
        <v>38990</v>
      </c>
      <c r="I24" s="161">
        <v>40257</v>
      </c>
      <c r="J24" s="161">
        <v>32390</v>
      </c>
      <c r="K24" s="161">
        <v>37337</v>
      </c>
      <c r="L24" s="154">
        <v>44895</v>
      </c>
      <c r="M24" s="161">
        <v>43294</v>
      </c>
      <c r="N24" s="161">
        <v>27605</v>
      </c>
    </row>
    <row r="25" spans="1:14" s="14" customFormat="1" ht="15" customHeight="1" x14ac:dyDescent="0.25">
      <c r="A25" s="109">
        <v>21</v>
      </c>
      <c r="B25" s="82" t="s">
        <v>93</v>
      </c>
      <c r="C25" s="154">
        <v>1898296</v>
      </c>
      <c r="D25" s="154">
        <v>2087730</v>
      </c>
      <c r="E25" s="161">
        <v>2352932</v>
      </c>
      <c r="F25" s="161">
        <v>2232352</v>
      </c>
      <c r="G25" s="161">
        <v>2213752</v>
      </c>
      <c r="H25" s="154">
        <v>2295275</v>
      </c>
      <c r="I25" s="161">
        <v>2332515</v>
      </c>
      <c r="J25" s="161">
        <v>2370966</v>
      </c>
      <c r="K25" s="161">
        <v>2336913</v>
      </c>
      <c r="L25" s="154">
        <v>2438614</v>
      </c>
      <c r="M25" s="161">
        <v>2409457</v>
      </c>
      <c r="N25" s="161">
        <v>2195575</v>
      </c>
    </row>
    <row r="26" spans="1:14" s="14" customFormat="1" ht="15" customHeight="1" x14ac:dyDescent="0.25">
      <c r="A26" s="109">
        <v>22</v>
      </c>
      <c r="B26" s="82" t="s">
        <v>94</v>
      </c>
      <c r="C26" s="154">
        <v>1076405</v>
      </c>
      <c r="D26" s="154">
        <v>1056771</v>
      </c>
      <c r="E26" s="161">
        <v>1091120</v>
      </c>
      <c r="F26" s="161">
        <v>1066006</v>
      </c>
      <c r="G26" s="161">
        <v>1055045</v>
      </c>
      <c r="H26" s="154">
        <v>1016927</v>
      </c>
      <c r="I26" s="161">
        <v>1001116</v>
      </c>
      <c r="J26" s="161">
        <v>987606</v>
      </c>
      <c r="K26" s="161">
        <v>966916</v>
      </c>
      <c r="L26" s="154">
        <v>909279</v>
      </c>
      <c r="M26" s="161">
        <v>892835</v>
      </c>
      <c r="N26" s="161">
        <v>871820</v>
      </c>
    </row>
    <row r="27" spans="1:14" s="14" customFormat="1" ht="15" customHeight="1" thickBot="1" x14ac:dyDescent="0.3">
      <c r="A27" s="109">
        <v>23</v>
      </c>
      <c r="B27" s="83" t="s">
        <v>95</v>
      </c>
      <c r="C27" s="155">
        <v>18869</v>
      </c>
      <c r="D27" s="155">
        <v>12689</v>
      </c>
      <c r="E27" s="162">
        <v>13072</v>
      </c>
      <c r="F27" s="162">
        <v>10062</v>
      </c>
      <c r="G27" s="162">
        <v>7683</v>
      </c>
      <c r="H27" s="155">
        <v>6895</v>
      </c>
      <c r="I27" s="162">
        <v>6135</v>
      </c>
      <c r="J27" s="162">
        <v>5509</v>
      </c>
      <c r="K27" s="162">
        <v>7610</v>
      </c>
      <c r="L27" s="155">
        <v>11228</v>
      </c>
      <c r="M27" s="162">
        <v>13228</v>
      </c>
      <c r="N27" s="162">
        <v>11686</v>
      </c>
    </row>
    <row r="28" spans="1:14" s="14" customFormat="1" ht="15" customHeight="1" thickTop="1" x14ac:dyDescent="0.25">
      <c r="A28" s="109"/>
      <c r="B28" s="6"/>
      <c r="C28" s="156">
        <f t="shared" ref="C28:E28" si="5">SUM(C19:C27)</f>
        <v>3337042</v>
      </c>
      <c r="D28" s="156">
        <f t="shared" si="5"/>
        <v>3432027</v>
      </c>
      <c r="E28" s="163">
        <f t="shared" si="5"/>
        <v>3742980</v>
      </c>
      <c r="F28" s="163">
        <f t="shared" ref="F28:G28" si="6">SUM(F19:F27)</f>
        <v>3595444</v>
      </c>
      <c r="G28" s="163">
        <f t="shared" si="6"/>
        <v>3551497</v>
      </c>
      <c r="H28" s="156">
        <f t="shared" ref="H28:I28" si="7">SUM(H19:H27)</f>
        <v>3671636</v>
      </c>
      <c r="I28" s="163">
        <f t="shared" si="7"/>
        <v>3692209</v>
      </c>
      <c r="J28" s="163">
        <f t="shared" ref="J28:M28" si="8">SUM(J19:J27)</f>
        <v>3767763</v>
      </c>
      <c r="K28" s="163">
        <f t="shared" si="8"/>
        <v>3712175</v>
      </c>
      <c r="L28" s="156">
        <f t="shared" si="8"/>
        <v>3780681</v>
      </c>
      <c r="M28" s="163">
        <f t="shared" si="8"/>
        <v>3728477</v>
      </c>
      <c r="N28" s="163">
        <f t="shared" ref="N28" si="9">SUM(N19:N27)</f>
        <v>3473032</v>
      </c>
    </row>
    <row r="29" spans="1:14" s="14" customFormat="1" ht="8.1" customHeight="1" thickBot="1" x14ac:dyDescent="0.3">
      <c r="A29" s="109"/>
      <c r="B29" s="6"/>
      <c r="C29" s="156"/>
      <c r="D29" s="156"/>
      <c r="E29" s="163"/>
      <c r="F29" s="163"/>
      <c r="G29" s="163"/>
      <c r="H29" s="156"/>
      <c r="I29" s="163"/>
      <c r="J29" s="163"/>
      <c r="K29" s="163"/>
      <c r="L29" s="156"/>
      <c r="M29" s="163"/>
      <c r="N29" s="163"/>
    </row>
    <row r="30" spans="1:14" s="14" customFormat="1" ht="15" customHeight="1" thickTop="1" x14ac:dyDescent="0.25">
      <c r="A30" s="109"/>
      <c r="B30" s="84" t="s">
        <v>96</v>
      </c>
      <c r="C30" s="157">
        <f t="shared" ref="C30:E30" si="10">SUM(C14,C28)</f>
        <v>5064226</v>
      </c>
      <c r="D30" s="157">
        <f t="shared" si="10"/>
        <v>4904836</v>
      </c>
      <c r="E30" s="164">
        <f t="shared" si="10"/>
        <v>5148964</v>
      </c>
      <c r="F30" s="164">
        <f t="shared" ref="F30:G30" si="11">SUM(F14,F28)</f>
        <v>5096537</v>
      </c>
      <c r="G30" s="164">
        <f t="shared" si="11"/>
        <v>4862901</v>
      </c>
      <c r="H30" s="157">
        <f t="shared" ref="H30:I30" si="12">SUM(H14,H28)</f>
        <v>4891782</v>
      </c>
      <c r="I30" s="164">
        <f t="shared" si="12"/>
        <v>4746631</v>
      </c>
      <c r="J30" s="164">
        <f t="shared" ref="J30:L30" si="13">SUM(J14,J28)</f>
        <v>4830606</v>
      </c>
      <c r="K30" s="164">
        <f t="shared" si="13"/>
        <v>4745851</v>
      </c>
      <c r="L30" s="157">
        <f t="shared" si="13"/>
        <v>4840507</v>
      </c>
      <c r="M30" s="164">
        <f>SUM(M14,M28,M17)</f>
        <v>4707060</v>
      </c>
      <c r="N30" s="164">
        <f>SUM(N14,N28,N17)</f>
        <v>4650077</v>
      </c>
    </row>
    <row r="31" spans="1:14" ht="8.1" customHeight="1" x14ac:dyDescent="0.25">
      <c r="C31" s="158"/>
      <c r="D31" s="158"/>
      <c r="E31" s="161"/>
      <c r="F31" s="161"/>
      <c r="G31" s="161"/>
      <c r="H31" s="158"/>
      <c r="I31" s="161"/>
      <c r="J31" s="161"/>
      <c r="K31" s="161"/>
      <c r="L31" s="158"/>
      <c r="M31" s="161"/>
      <c r="N31" s="161"/>
    </row>
    <row r="32" spans="1:14" s="14" customFormat="1" ht="15" customHeight="1" x14ac:dyDescent="0.25">
      <c r="A32" s="109"/>
      <c r="B32" s="81" t="s">
        <v>97</v>
      </c>
      <c r="C32" s="154"/>
      <c r="D32" s="154"/>
      <c r="E32" s="161"/>
      <c r="F32" s="161"/>
      <c r="G32" s="161"/>
      <c r="H32" s="154"/>
      <c r="I32" s="161"/>
      <c r="J32" s="161"/>
      <c r="K32" s="161"/>
      <c r="L32" s="154"/>
      <c r="M32" s="161"/>
      <c r="N32" s="161"/>
    </row>
    <row r="33" spans="1:14" s="14" customFormat="1" ht="15" customHeight="1" x14ac:dyDescent="0.25">
      <c r="A33" s="109">
        <v>29</v>
      </c>
      <c r="B33" s="82" t="s">
        <v>98</v>
      </c>
      <c r="C33" s="154">
        <v>146002</v>
      </c>
      <c r="D33" s="154">
        <v>46713</v>
      </c>
      <c r="E33" s="161">
        <v>49927</v>
      </c>
      <c r="F33" s="161">
        <v>51086</v>
      </c>
      <c r="G33" s="161">
        <v>45643</v>
      </c>
      <c r="H33" s="154">
        <v>50840</v>
      </c>
      <c r="I33" s="161">
        <v>49714</v>
      </c>
      <c r="J33" s="161">
        <v>53261</v>
      </c>
      <c r="K33" s="161">
        <v>49715</v>
      </c>
      <c r="L33" s="154">
        <v>143196</v>
      </c>
      <c r="M33" s="161">
        <v>131316</v>
      </c>
      <c r="N33" s="161">
        <v>100889</v>
      </c>
    </row>
    <row r="34" spans="1:14" s="14" customFormat="1" ht="15" customHeight="1" x14ac:dyDescent="0.25">
      <c r="A34" s="109">
        <v>30</v>
      </c>
      <c r="B34" s="82" t="s">
        <v>99</v>
      </c>
      <c r="C34" s="154">
        <v>15999</v>
      </c>
      <c r="D34" s="154">
        <v>16246</v>
      </c>
      <c r="E34" s="161">
        <v>15713</v>
      </c>
      <c r="F34" s="161">
        <v>13507</v>
      </c>
      <c r="G34" s="161">
        <v>8179</v>
      </c>
      <c r="H34" s="154">
        <v>3661</v>
      </c>
      <c r="I34" s="161">
        <v>3128</v>
      </c>
      <c r="J34" s="161">
        <v>2230</v>
      </c>
      <c r="K34" s="161">
        <v>2396</v>
      </c>
      <c r="L34" s="154">
        <v>3766</v>
      </c>
      <c r="M34" s="161">
        <v>4623</v>
      </c>
      <c r="N34" s="161">
        <v>3993</v>
      </c>
    </row>
    <row r="35" spans="1:14" s="14" customFormat="1" ht="15" customHeight="1" x14ac:dyDescent="0.25">
      <c r="A35" s="109">
        <v>31</v>
      </c>
      <c r="B35" s="82" t="s">
        <v>142</v>
      </c>
      <c r="C35" s="154">
        <v>5390</v>
      </c>
      <c r="D35" s="154">
        <v>22684</v>
      </c>
      <c r="E35" s="161">
        <v>21835</v>
      </c>
      <c r="F35" s="161">
        <v>35354</v>
      </c>
      <c r="G35" s="161">
        <v>21301</v>
      </c>
      <c r="H35" s="154">
        <v>11435</v>
      </c>
      <c r="I35" s="161">
        <v>14250</v>
      </c>
      <c r="J35" s="161">
        <v>20791</v>
      </c>
      <c r="K35" s="161">
        <v>27244</v>
      </c>
      <c r="L35" s="154">
        <v>19077</v>
      </c>
      <c r="M35" s="161">
        <v>11595</v>
      </c>
      <c r="N35" s="161">
        <v>16157</v>
      </c>
    </row>
    <row r="36" spans="1:14" s="14" customFormat="1" ht="15" customHeight="1" x14ac:dyDescent="0.25">
      <c r="A36" s="109">
        <v>32</v>
      </c>
      <c r="B36" s="82" t="s">
        <v>100</v>
      </c>
      <c r="C36" s="154">
        <v>370122</v>
      </c>
      <c r="D36" s="154">
        <v>411818</v>
      </c>
      <c r="E36" s="161">
        <v>376935</v>
      </c>
      <c r="F36" s="161">
        <v>368776</v>
      </c>
      <c r="G36" s="161">
        <v>350869</v>
      </c>
      <c r="H36" s="154">
        <v>413856</v>
      </c>
      <c r="I36" s="161">
        <v>340807</v>
      </c>
      <c r="J36" s="161">
        <v>311603</v>
      </c>
      <c r="K36" s="161">
        <v>342881</v>
      </c>
      <c r="L36" s="154">
        <v>451603</v>
      </c>
      <c r="M36" s="161">
        <v>406634</v>
      </c>
      <c r="N36" s="161">
        <v>399567</v>
      </c>
    </row>
    <row r="37" spans="1:14" s="14" customFormat="1" ht="15" customHeight="1" x14ac:dyDescent="0.25">
      <c r="A37" s="109">
        <v>33</v>
      </c>
      <c r="B37" s="82" t="s">
        <v>101</v>
      </c>
      <c r="C37" s="154">
        <v>145295</v>
      </c>
      <c r="D37" s="154">
        <v>232860</v>
      </c>
      <c r="E37" s="161">
        <v>283677</v>
      </c>
      <c r="F37" s="161">
        <v>297144</v>
      </c>
      <c r="G37" s="161">
        <v>238518</v>
      </c>
      <c r="H37" s="154">
        <v>216392</v>
      </c>
      <c r="I37" s="161">
        <v>202977</v>
      </c>
      <c r="J37" s="161">
        <v>240557</v>
      </c>
      <c r="K37" s="161">
        <v>259615</v>
      </c>
      <c r="L37" s="154">
        <v>234385</v>
      </c>
      <c r="M37" s="161">
        <v>219750</v>
      </c>
      <c r="N37" s="161">
        <v>223874</v>
      </c>
    </row>
    <row r="38" spans="1:14" s="14" customFormat="1" ht="15" customHeight="1" x14ac:dyDescent="0.25">
      <c r="A38" s="109">
        <v>34</v>
      </c>
      <c r="B38" s="82" t="s">
        <v>102</v>
      </c>
      <c r="C38" s="154">
        <v>4557</v>
      </c>
      <c r="D38" s="154">
        <v>11441</v>
      </c>
      <c r="E38" s="161">
        <v>12650</v>
      </c>
      <c r="F38" s="161">
        <v>17048</v>
      </c>
      <c r="G38" s="161">
        <v>11703</v>
      </c>
      <c r="H38" s="154">
        <v>7922</v>
      </c>
      <c r="I38" s="161">
        <v>8018</v>
      </c>
      <c r="J38" s="161">
        <v>8269</v>
      </c>
      <c r="K38" s="161">
        <v>7159</v>
      </c>
      <c r="L38" s="154">
        <v>2830</v>
      </c>
      <c r="M38" s="161">
        <v>3644</v>
      </c>
      <c r="N38" s="161">
        <v>10529</v>
      </c>
    </row>
    <row r="39" spans="1:14" s="14" customFormat="1" ht="15" customHeight="1" x14ac:dyDescent="0.25">
      <c r="A39" s="109">
        <v>35</v>
      </c>
      <c r="B39" s="82" t="s">
        <v>250</v>
      </c>
      <c r="C39" s="154">
        <v>33095</v>
      </c>
      <c r="D39" s="154">
        <v>31953</v>
      </c>
      <c r="E39" s="161">
        <v>36841</v>
      </c>
      <c r="F39" s="161">
        <v>30735</v>
      </c>
      <c r="G39" s="161">
        <v>36532</v>
      </c>
      <c r="H39" s="154">
        <v>23646</v>
      </c>
      <c r="I39" s="161">
        <v>23435</v>
      </c>
      <c r="J39" s="161">
        <v>30834</v>
      </c>
      <c r="K39" s="161">
        <v>36281</v>
      </c>
      <c r="L39" s="154">
        <v>33718</v>
      </c>
      <c r="M39" s="161">
        <v>40023</v>
      </c>
      <c r="N39" s="161">
        <v>48179</v>
      </c>
    </row>
    <row r="40" spans="1:14" s="14" customFormat="1" ht="15" customHeight="1" x14ac:dyDescent="0.25">
      <c r="A40" s="109">
        <v>36</v>
      </c>
      <c r="B40" s="82" t="s">
        <v>107</v>
      </c>
      <c r="C40" s="154">
        <v>0</v>
      </c>
      <c r="D40" s="154">
        <v>0</v>
      </c>
      <c r="E40" s="161">
        <v>0</v>
      </c>
      <c r="F40" s="161">
        <v>0</v>
      </c>
      <c r="G40" s="161">
        <v>0</v>
      </c>
      <c r="H40" s="154">
        <v>0</v>
      </c>
      <c r="I40" s="161">
        <v>0</v>
      </c>
      <c r="J40" s="161">
        <v>46924</v>
      </c>
      <c r="K40" s="161">
        <v>0</v>
      </c>
      <c r="L40" s="154">
        <v>0</v>
      </c>
      <c r="M40" s="161">
        <v>8442</v>
      </c>
      <c r="N40" s="161">
        <v>13293</v>
      </c>
    </row>
    <row r="41" spans="1:14" s="14" customFormat="1" ht="15" customHeight="1" x14ac:dyDescent="0.25">
      <c r="A41" s="109">
        <v>37</v>
      </c>
      <c r="B41" s="82" t="s">
        <v>103</v>
      </c>
      <c r="C41" s="154">
        <v>27132</v>
      </c>
      <c r="D41" s="154">
        <v>33156</v>
      </c>
      <c r="E41" s="161">
        <v>34824</v>
      </c>
      <c r="F41" s="161">
        <v>32867</v>
      </c>
      <c r="G41" s="161">
        <v>27915</v>
      </c>
      <c r="H41" s="154">
        <v>26188</v>
      </c>
      <c r="I41" s="161">
        <v>24620</v>
      </c>
      <c r="J41" s="161">
        <v>26058</v>
      </c>
      <c r="K41" s="161">
        <v>29302</v>
      </c>
      <c r="L41" s="154">
        <v>37432</v>
      </c>
      <c r="M41" s="161">
        <v>27931</v>
      </c>
      <c r="N41" s="161">
        <v>26734</v>
      </c>
    </row>
    <row r="42" spans="1:14" s="14" customFormat="1" ht="15" customHeight="1" x14ac:dyDescent="0.25">
      <c r="A42" s="109">
        <v>38</v>
      </c>
      <c r="B42" s="82" t="s">
        <v>104</v>
      </c>
      <c r="C42" s="154">
        <v>56107</v>
      </c>
      <c r="D42" s="154">
        <v>76031</v>
      </c>
      <c r="E42" s="161">
        <v>50364</v>
      </c>
      <c r="F42" s="161">
        <v>68080</v>
      </c>
      <c r="G42" s="161">
        <v>73546</v>
      </c>
      <c r="H42" s="154">
        <v>79078</v>
      </c>
      <c r="I42" s="161">
        <v>46647</v>
      </c>
      <c r="J42" s="161">
        <v>55031</v>
      </c>
      <c r="K42" s="161">
        <v>63403</v>
      </c>
      <c r="L42" s="154">
        <v>68165</v>
      </c>
      <c r="M42" s="161">
        <v>48047</v>
      </c>
      <c r="N42" s="161">
        <v>57862</v>
      </c>
    </row>
    <row r="43" spans="1:14" s="14" customFormat="1" ht="15" customHeight="1" x14ac:dyDescent="0.25">
      <c r="A43" s="109">
        <v>39</v>
      </c>
      <c r="B43" s="82" t="s">
        <v>105</v>
      </c>
      <c r="C43" s="154">
        <v>43630</v>
      </c>
      <c r="D43" s="154">
        <v>65063</v>
      </c>
      <c r="E43" s="161">
        <v>45802</v>
      </c>
      <c r="F43" s="161">
        <v>75340</v>
      </c>
      <c r="G43" s="161">
        <v>50994</v>
      </c>
      <c r="H43" s="154">
        <v>40610</v>
      </c>
      <c r="I43" s="161">
        <v>17723</v>
      </c>
      <c r="J43" s="161">
        <v>12988</v>
      </c>
      <c r="K43" s="161">
        <v>26534</v>
      </c>
      <c r="L43" s="154">
        <v>49524</v>
      </c>
      <c r="M43" s="161">
        <v>29919</v>
      </c>
      <c r="N43" s="161">
        <v>36258</v>
      </c>
    </row>
    <row r="44" spans="1:14" s="14" customFormat="1" ht="15" customHeight="1" thickBot="1" x14ac:dyDescent="0.3">
      <c r="A44" s="109">
        <v>40</v>
      </c>
      <c r="B44" s="83" t="s">
        <v>65</v>
      </c>
      <c r="C44" s="155">
        <v>29230</v>
      </c>
      <c r="D44" s="155">
        <v>41317</v>
      </c>
      <c r="E44" s="162">
        <v>33445</v>
      </c>
      <c r="F44" s="162">
        <v>42425</v>
      </c>
      <c r="G44" s="162">
        <v>34807</v>
      </c>
      <c r="H44" s="155">
        <v>25136</v>
      </c>
      <c r="I44" s="162">
        <v>23873</v>
      </c>
      <c r="J44" s="162">
        <v>28206</v>
      </c>
      <c r="K44" s="162">
        <v>54050</v>
      </c>
      <c r="L44" s="155">
        <v>31186</v>
      </c>
      <c r="M44" s="162">
        <v>38109</v>
      </c>
      <c r="N44" s="162">
        <v>44582</v>
      </c>
    </row>
    <row r="45" spans="1:14" s="14" customFormat="1" ht="15" customHeight="1" thickTop="1" x14ac:dyDescent="0.25">
      <c r="A45" s="109"/>
      <c r="B45" s="87"/>
      <c r="C45" s="156">
        <f t="shared" ref="C45:E45" si="14">SUM(C33:C44)</f>
        <v>876559</v>
      </c>
      <c r="D45" s="156">
        <f t="shared" si="14"/>
        <v>989282</v>
      </c>
      <c r="E45" s="163">
        <f t="shared" si="14"/>
        <v>962013</v>
      </c>
      <c r="F45" s="163">
        <f t="shared" ref="F45:G45" si="15">SUM(F33:F44)</f>
        <v>1032362</v>
      </c>
      <c r="G45" s="163">
        <f t="shared" si="15"/>
        <v>900007</v>
      </c>
      <c r="H45" s="156">
        <f t="shared" ref="H45:I45" si="16">SUM(H33:H44)</f>
        <v>898764</v>
      </c>
      <c r="I45" s="163">
        <f t="shared" si="16"/>
        <v>755192</v>
      </c>
      <c r="J45" s="163">
        <f t="shared" ref="J45:M45" si="17">SUM(J33:J44)</f>
        <v>836752</v>
      </c>
      <c r="K45" s="163">
        <f t="shared" si="17"/>
        <v>898580</v>
      </c>
      <c r="L45" s="156">
        <f t="shared" si="17"/>
        <v>1074882</v>
      </c>
      <c r="M45" s="163">
        <f t="shared" si="17"/>
        <v>970033</v>
      </c>
      <c r="N45" s="163">
        <f t="shared" ref="N45" si="18">SUM(N33:N44)</f>
        <v>981917</v>
      </c>
    </row>
    <row r="46" spans="1:14" s="14" customFormat="1" ht="8.1" customHeight="1" x14ac:dyDescent="0.25">
      <c r="A46" s="109"/>
      <c r="B46" s="6"/>
      <c r="C46" s="156"/>
      <c r="D46" s="156"/>
      <c r="E46" s="163"/>
      <c r="F46" s="163"/>
      <c r="G46" s="163"/>
      <c r="H46" s="156"/>
      <c r="I46" s="163"/>
      <c r="J46" s="163"/>
      <c r="K46" s="163"/>
      <c r="L46" s="156"/>
      <c r="M46" s="163"/>
      <c r="N46" s="163"/>
    </row>
    <row r="47" spans="1:14" s="14" customFormat="1" ht="15" customHeight="1" x14ac:dyDescent="0.25">
      <c r="A47" s="109">
        <v>43</v>
      </c>
      <c r="B47" s="234" t="s">
        <v>251</v>
      </c>
      <c r="C47" s="235"/>
      <c r="D47" s="235"/>
      <c r="E47" s="236"/>
      <c r="F47" s="236"/>
      <c r="G47" s="236"/>
      <c r="H47" s="235"/>
      <c r="I47" s="236"/>
      <c r="J47" s="236"/>
      <c r="K47" s="236"/>
      <c r="L47" s="235"/>
      <c r="M47" s="237">
        <v>25784</v>
      </c>
      <c r="N47" s="237">
        <v>37070</v>
      </c>
    </row>
    <row r="48" spans="1:14" s="14" customFormat="1" ht="15" customHeight="1" x14ac:dyDescent="0.25">
      <c r="A48" s="109">
        <v>43</v>
      </c>
      <c r="B48" s="82"/>
      <c r="C48" s="154"/>
      <c r="D48" s="154"/>
      <c r="E48" s="161"/>
      <c r="F48" s="161"/>
      <c r="G48" s="161"/>
      <c r="H48" s="154"/>
      <c r="I48" s="161"/>
      <c r="J48" s="161"/>
      <c r="K48" s="161"/>
      <c r="L48" s="154"/>
      <c r="M48" s="163">
        <v>25784</v>
      </c>
      <c r="N48" s="163">
        <v>37070</v>
      </c>
    </row>
    <row r="49" spans="1:14" s="14" customFormat="1" ht="15" customHeight="1" x14ac:dyDescent="0.25">
      <c r="A49" s="109"/>
      <c r="B49" s="81" t="s">
        <v>106</v>
      </c>
      <c r="C49" s="154"/>
      <c r="D49" s="154"/>
      <c r="E49" s="161"/>
      <c r="F49" s="161"/>
      <c r="G49" s="161"/>
      <c r="H49" s="154"/>
      <c r="I49" s="161"/>
      <c r="J49" s="161"/>
      <c r="K49" s="161"/>
      <c r="L49" s="154"/>
      <c r="M49" s="161"/>
      <c r="N49" s="161"/>
    </row>
    <row r="50" spans="1:14" s="14" customFormat="1" ht="15" customHeight="1" x14ac:dyDescent="0.25">
      <c r="A50" s="109">
        <v>46</v>
      </c>
      <c r="B50" s="82" t="s">
        <v>98</v>
      </c>
      <c r="C50" s="154">
        <v>1878312</v>
      </c>
      <c r="D50" s="154">
        <v>1652602</v>
      </c>
      <c r="E50" s="161">
        <v>1654483</v>
      </c>
      <c r="F50" s="161">
        <v>1619250</v>
      </c>
      <c r="G50" s="161">
        <v>1604593</v>
      </c>
      <c r="H50" s="154">
        <v>1618419</v>
      </c>
      <c r="I50" s="161">
        <v>1619259</v>
      </c>
      <c r="J50" s="161">
        <v>1627590</v>
      </c>
      <c r="K50" s="161">
        <v>1612612</v>
      </c>
      <c r="L50" s="154">
        <v>1582370</v>
      </c>
      <c r="M50" s="161">
        <v>1608919</v>
      </c>
      <c r="N50" s="161">
        <v>1753152</v>
      </c>
    </row>
    <row r="51" spans="1:14" s="14" customFormat="1" ht="15" customHeight="1" x14ac:dyDescent="0.25">
      <c r="A51" s="109">
        <v>47</v>
      </c>
      <c r="B51" s="82" t="s">
        <v>99</v>
      </c>
      <c r="C51" s="154">
        <v>9690</v>
      </c>
      <c r="D51" s="154">
        <v>3393</v>
      </c>
      <c r="E51" s="161">
        <v>4402</v>
      </c>
      <c r="F51" s="161">
        <v>1994</v>
      </c>
      <c r="G51" s="161">
        <v>1229</v>
      </c>
      <c r="H51" s="154">
        <v>1360</v>
      </c>
      <c r="I51" s="161">
        <v>1075</v>
      </c>
      <c r="J51" s="161">
        <v>863</v>
      </c>
      <c r="K51" s="161">
        <v>3410</v>
      </c>
      <c r="L51" s="154">
        <v>5452</v>
      </c>
      <c r="M51" s="161">
        <v>6680</v>
      </c>
      <c r="N51" s="161">
        <v>5687</v>
      </c>
    </row>
    <row r="52" spans="1:14" s="14" customFormat="1" ht="15" customHeight="1" x14ac:dyDescent="0.25">
      <c r="A52" s="109">
        <v>48</v>
      </c>
      <c r="B52" s="82" t="s">
        <v>142</v>
      </c>
      <c r="C52" s="154">
        <v>21484</v>
      </c>
      <c r="D52" s="154">
        <v>241</v>
      </c>
      <c r="E52" s="161">
        <v>62127</v>
      </c>
      <c r="F52" s="161">
        <v>35177</v>
      </c>
      <c r="G52" s="161">
        <v>28186</v>
      </c>
      <c r="H52" s="154">
        <v>20416</v>
      </c>
      <c r="I52" s="161">
        <v>30395</v>
      </c>
      <c r="J52" s="161">
        <v>35188</v>
      </c>
      <c r="K52" s="161">
        <v>31685</v>
      </c>
      <c r="L52" s="154">
        <v>27045</v>
      </c>
      <c r="M52" s="161">
        <v>24795</v>
      </c>
      <c r="N52" s="161">
        <v>36238</v>
      </c>
    </row>
    <row r="53" spans="1:14" s="14" customFormat="1" ht="15" customHeight="1" x14ac:dyDescent="0.25">
      <c r="A53" s="109">
        <v>49</v>
      </c>
      <c r="B53" s="82" t="s">
        <v>244</v>
      </c>
      <c r="C53" s="154">
        <v>242951</v>
      </c>
      <c r="D53" s="154">
        <v>232197</v>
      </c>
      <c r="E53" s="161">
        <v>240864</v>
      </c>
      <c r="F53" s="161">
        <v>211250</v>
      </c>
      <c r="G53" s="161">
        <v>191533</v>
      </c>
      <c r="H53" s="154">
        <v>242673</v>
      </c>
      <c r="I53" s="161">
        <v>244273</v>
      </c>
      <c r="J53" s="161">
        <v>258632</v>
      </c>
      <c r="K53" s="161">
        <v>245448</v>
      </c>
      <c r="L53" s="154">
        <v>281201</v>
      </c>
      <c r="M53" s="161">
        <v>256105</v>
      </c>
      <c r="N53" s="161">
        <v>229468</v>
      </c>
    </row>
    <row r="54" spans="1:14" s="14" customFormat="1" ht="15" customHeight="1" x14ac:dyDescent="0.25">
      <c r="A54" s="109">
        <v>50</v>
      </c>
      <c r="B54" s="82" t="s">
        <v>107</v>
      </c>
      <c r="C54" s="154">
        <v>30896</v>
      </c>
      <c r="D54" s="154">
        <v>36828</v>
      </c>
      <c r="E54" s="161">
        <v>45694</v>
      </c>
      <c r="F54" s="161">
        <v>43496</v>
      </c>
      <c r="G54" s="161">
        <v>41029</v>
      </c>
      <c r="H54" s="154">
        <v>43897</v>
      </c>
      <c r="I54" s="161">
        <v>50264</v>
      </c>
      <c r="J54" s="161">
        <v>83235</v>
      </c>
      <c r="K54" s="161">
        <v>63866.663213564854</v>
      </c>
      <c r="L54" s="154">
        <v>56787</v>
      </c>
      <c r="M54" s="161">
        <v>49988</v>
      </c>
      <c r="N54" s="161">
        <v>42428</v>
      </c>
    </row>
    <row r="55" spans="1:14" s="14" customFormat="1" ht="15" customHeight="1" x14ac:dyDescent="0.25">
      <c r="A55" s="109">
        <v>51</v>
      </c>
      <c r="B55" s="82" t="s">
        <v>92</v>
      </c>
      <c r="C55" s="154">
        <v>218392</v>
      </c>
      <c r="D55" s="154">
        <v>208583</v>
      </c>
      <c r="E55" s="161">
        <v>203783</v>
      </c>
      <c r="F55" s="161">
        <v>188815</v>
      </c>
      <c r="G55" s="161">
        <v>192546</v>
      </c>
      <c r="H55" s="154">
        <v>199499</v>
      </c>
      <c r="I55" s="161">
        <v>194972</v>
      </c>
      <c r="J55" s="161">
        <v>185442</v>
      </c>
      <c r="K55" s="161">
        <v>181936</v>
      </c>
      <c r="L55" s="154">
        <v>183698</v>
      </c>
      <c r="M55" s="161">
        <v>180266</v>
      </c>
      <c r="N55" s="161">
        <v>166712</v>
      </c>
    </row>
    <row r="56" spans="1:14" s="14" customFormat="1" ht="15" customHeight="1" x14ac:dyDescent="0.25">
      <c r="A56" s="109">
        <v>52</v>
      </c>
      <c r="B56" s="82" t="s">
        <v>103</v>
      </c>
      <c r="C56" s="154">
        <v>138893</v>
      </c>
      <c r="D56" s="154">
        <v>114076</v>
      </c>
      <c r="E56" s="161">
        <v>105984</v>
      </c>
      <c r="F56" s="161">
        <v>101132</v>
      </c>
      <c r="G56" s="161">
        <v>112694</v>
      </c>
      <c r="H56" s="154">
        <v>105972</v>
      </c>
      <c r="I56" s="161">
        <v>98468</v>
      </c>
      <c r="J56" s="161">
        <v>93330</v>
      </c>
      <c r="K56" s="161">
        <v>86514</v>
      </c>
      <c r="L56" s="154">
        <v>79680</v>
      </c>
      <c r="M56" s="161">
        <v>81563</v>
      </c>
      <c r="N56" s="161">
        <v>70879</v>
      </c>
    </row>
    <row r="57" spans="1:14" s="14" customFormat="1" ht="15" customHeight="1" thickBot="1" x14ac:dyDescent="0.3">
      <c r="A57" s="109">
        <v>53</v>
      </c>
      <c r="B57" s="83" t="s">
        <v>65</v>
      </c>
      <c r="C57" s="155">
        <v>25805</v>
      </c>
      <c r="D57" s="155">
        <v>23354</v>
      </c>
      <c r="E57" s="162">
        <v>35362</v>
      </c>
      <c r="F57" s="162">
        <v>32286</v>
      </c>
      <c r="G57" s="162">
        <v>31341</v>
      </c>
      <c r="H57" s="155">
        <v>50528</v>
      </c>
      <c r="I57" s="162">
        <v>52213</v>
      </c>
      <c r="J57" s="162">
        <v>53512</v>
      </c>
      <c r="K57" s="162">
        <v>80911</v>
      </c>
      <c r="L57" s="155">
        <v>92758</v>
      </c>
      <c r="M57" s="162">
        <v>86950</v>
      </c>
      <c r="N57" s="162">
        <v>77233</v>
      </c>
    </row>
    <row r="58" spans="1:14" s="14" customFormat="1" ht="15" customHeight="1" thickTop="1" x14ac:dyDescent="0.25">
      <c r="A58" s="109"/>
      <c r="B58" s="6"/>
      <c r="C58" s="156">
        <f t="shared" ref="C58:E58" si="19">SUM(C50:C57)</f>
        <v>2566423</v>
      </c>
      <c r="D58" s="156">
        <f t="shared" si="19"/>
        <v>2271274</v>
      </c>
      <c r="E58" s="163">
        <f t="shared" si="19"/>
        <v>2352699</v>
      </c>
      <c r="F58" s="163">
        <f t="shared" ref="F58:G58" si="20">SUM(F50:F57)</f>
        <v>2233400</v>
      </c>
      <c r="G58" s="163">
        <f t="shared" si="20"/>
        <v>2203151</v>
      </c>
      <c r="H58" s="156">
        <f t="shared" ref="H58:I58" si="21">SUM(H50:H57)</f>
        <v>2282764</v>
      </c>
      <c r="I58" s="163">
        <f t="shared" si="21"/>
        <v>2290919</v>
      </c>
      <c r="J58" s="163">
        <f t="shared" ref="J58:M58" si="22">SUM(J50:J57)</f>
        <v>2337792</v>
      </c>
      <c r="K58" s="163">
        <f t="shared" si="22"/>
        <v>2306382.663213565</v>
      </c>
      <c r="L58" s="156">
        <f t="shared" si="22"/>
        <v>2308991</v>
      </c>
      <c r="M58" s="163">
        <f t="shared" si="22"/>
        <v>2295266</v>
      </c>
      <c r="N58" s="163">
        <f t="shared" ref="N58" si="23">SUM(N50:N57)</f>
        <v>2381797</v>
      </c>
    </row>
    <row r="59" spans="1:14" s="14" customFormat="1" ht="8.1" customHeight="1" thickBot="1" x14ac:dyDescent="0.3">
      <c r="A59" s="109"/>
      <c r="B59" s="6"/>
      <c r="C59" s="154"/>
      <c r="D59" s="154"/>
      <c r="E59" s="161"/>
      <c r="F59" s="161"/>
      <c r="G59" s="161"/>
      <c r="H59" s="154"/>
      <c r="I59" s="161"/>
      <c r="J59" s="161"/>
      <c r="K59" s="161"/>
      <c r="L59" s="154"/>
      <c r="M59" s="161"/>
      <c r="N59" s="161"/>
    </row>
    <row r="60" spans="1:14" s="14" customFormat="1" ht="15" customHeight="1" thickTop="1" x14ac:dyDescent="0.25">
      <c r="A60" s="109"/>
      <c r="B60" s="84" t="s">
        <v>108</v>
      </c>
      <c r="C60" s="157">
        <f t="shared" ref="C60:E60" si="24">SUM(C58,C45)</f>
        <v>3442982</v>
      </c>
      <c r="D60" s="157">
        <f t="shared" si="24"/>
        <v>3260556</v>
      </c>
      <c r="E60" s="164">
        <f t="shared" si="24"/>
        <v>3314712</v>
      </c>
      <c r="F60" s="164">
        <f t="shared" ref="F60:G60" si="25">SUM(F58,F45)</f>
        <v>3265762</v>
      </c>
      <c r="G60" s="164">
        <f t="shared" si="25"/>
        <v>3103158</v>
      </c>
      <c r="H60" s="157">
        <f t="shared" ref="H60:I60" si="26">SUM(H58,H45)</f>
        <v>3181528</v>
      </c>
      <c r="I60" s="164">
        <f t="shared" si="26"/>
        <v>3046111</v>
      </c>
      <c r="J60" s="164">
        <f t="shared" ref="J60:L60" si="27">SUM(J58,J45)</f>
        <v>3174544</v>
      </c>
      <c r="K60" s="164">
        <f t="shared" si="27"/>
        <v>3204962.663213565</v>
      </c>
      <c r="L60" s="157">
        <f t="shared" si="27"/>
        <v>3383873</v>
      </c>
      <c r="M60" s="164">
        <f>SUM(M58,M45,M48)</f>
        <v>3291083</v>
      </c>
      <c r="N60" s="164">
        <f>SUM(N58,N45,N48)</f>
        <v>3400784</v>
      </c>
    </row>
    <row r="61" spans="1:14" s="14" customFormat="1" ht="8.1" customHeight="1" x14ac:dyDescent="0.25">
      <c r="A61" s="109"/>
      <c r="B61" s="81"/>
      <c r="C61" s="156"/>
      <c r="D61" s="156"/>
      <c r="E61" s="163"/>
      <c r="F61" s="163"/>
      <c r="G61" s="163"/>
      <c r="H61" s="156"/>
      <c r="I61" s="163"/>
      <c r="J61" s="163"/>
      <c r="K61" s="163"/>
      <c r="L61" s="156"/>
      <c r="M61" s="163"/>
      <c r="N61" s="163"/>
    </row>
    <row r="62" spans="1:14" s="14" customFormat="1" ht="15" customHeight="1" x14ac:dyDescent="0.25">
      <c r="A62" s="109"/>
      <c r="B62" s="81" t="s">
        <v>109</v>
      </c>
      <c r="C62" s="154"/>
      <c r="D62" s="154"/>
      <c r="E62" s="161"/>
      <c r="F62" s="161"/>
      <c r="G62" s="161"/>
      <c r="H62" s="154"/>
      <c r="I62" s="161"/>
      <c r="J62" s="161"/>
      <c r="K62" s="161"/>
      <c r="L62" s="154"/>
      <c r="M62" s="161"/>
      <c r="N62" s="161"/>
    </row>
    <row r="63" spans="1:14" s="14" customFormat="1" ht="15" customHeight="1" x14ac:dyDescent="0.25">
      <c r="A63" s="109">
        <v>59</v>
      </c>
      <c r="B63" s="82" t="s">
        <v>110</v>
      </c>
      <c r="C63" s="156">
        <v>1377445</v>
      </c>
      <c r="D63" s="156">
        <v>1386273</v>
      </c>
      <c r="E63" s="163">
        <v>1557468</v>
      </c>
      <c r="F63" s="163">
        <v>1558032</v>
      </c>
      <c r="G63" s="163">
        <v>1485655</v>
      </c>
      <c r="H63" s="156">
        <v>1442245</v>
      </c>
      <c r="I63" s="163">
        <v>1427172</v>
      </c>
      <c r="J63" s="163">
        <v>1378810</v>
      </c>
      <c r="K63" s="163">
        <v>1267525</v>
      </c>
      <c r="L63" s="156">
        <v>1201921</v>
      </c>
      <c r="M63" s="163">
        <v>1151315</v>
      </c>
      <c r="N63" s="163">
        <v>994760</v>
      </c>
    </row>
    <row r="64" spans="1:14" s="14" customFormat="1" ht="15" customHeight="1" x14ac:dyDescent="0.25">
      <c r="A64" s="109">
        <v>60</v>
      </c>
      <c r="B64" s="238" t="s">
        <v>111</v>
      </c>
      <c r="C64" s="239">
        <v>243799</v>
      </c>
      <c r="D64" s="239">
        <v>258007</v>
      </c>
      <c r="E64" s="237">
        <v>276784</v>
      </c>
      <c r="F64" s="237">
        <v>272743</v>
      </c>
      <c r="G64" s="237">
        <v>274088</v>
      </c>
      <c r="H64" s="239">
        <v>268009</v>
      </c>
      <c r="I64" s="237">
        <v>273348</v>
      </c>
      <c r="J64" s="237">
        <v>277252</v>
      </c>
      <c r="K64" s="237">
        <v>273363</v>
      </c>
      <c r="L64" s="239">
        <v>254713</v>
      </c>
      <c r="M64" s="237">
        <v>264662</v>
      </c>
      <c r="N64" s="237">
        <v>254533</v>
      </c>
    </row>
    <row r="65" spans="1:14" s="14" customFormat="1" ht="15" customHeight="1" x14ac:dyDescent="0.25">
      <c r="A65" s="109"/>
      <c r="B65" s="79"/>
      <c r="C65" s="156">
        <f t="shared" ref="C65:E65" si="28">SUM(C63:C64)</f>
        <v>1621244</v>
      </c>
      <c r="D65" s="156">
        <f t="shared" si="28"/>
        <v>1644280</v>
      </c>
      <c r="E65" s="163">
        <f t="shared" si="28"/>
        <v>1834252</v>
      </c>
      <c r="F65" s="163">
        <f t="shared" ref="F65:G65" si="29">SUM(F63:F64)</f>
        <v>1830775</v>
      </c>
      <c r="G65" s="163">
        <f t="shared" si="29"/>
        <v>1759743</v>
      </c>
      <c r="H65" s="156">
        <f t="shared" ref="H65:I65" si="30">SUM(H63:H64)</f>
        <v>1710254</v>
      </c>
      <c r="I65" s="163">
        <f t="shared" si="30"/>
        <v>1700520</v>
      </c>
      <c r="J65" s="163">
        <f t="shared" ref="J65:M65" si="31">SUM(J63:J64)</f>
        <v>1656062</v>
      </c>
      <c r="K65" s="163">
        <f t="shared" si="31"/>
        <v>1540888</v>
      </c>
      <c r="L65" s="156">
        <f t="shared" si="31"/>
        <v>1456634</v>
      </c>
      <c r="M65" s="163">
        <f t="shared" si="31"/>
        <v>1415977</v>
      </c>
      <c r="N65" s="163">
        <f t="shared" ref="N65" si="32">SUM(N63:N64)</f>
        <v>1249293</v>
      </c>
    </row>
    <row r="66" spans="1:14" s="14" customFormat="1" ht="8.1" customHeight="1" thickBot="1" x14ac:dyDescent="0.3">
      <c r="A66" s="109"/>
      <c r="B66" s="81"/>
      <c r="C66" s="156"/>
      <c r="D66" s="156"/>
      <c r="E66" s="163"/>
      <c r="F66" s="163"/>
      <c r="G66" s="163"/>
      <c r="H66" s="156"/>
      <c r="I66" s="163"/>
      <c r="J66" s="163"/>
      <c r="K66" s="163"/>
      <c r="L66" s="156"/>
      <c r="M66" s="163"/>
      <c r="N66" s="163"/>
    </row>
    <row r="67" spans="1:14" s="14" customFormat="1" ht="15" customHeight="1" thickTop="1" x14ac:dyDescent="0.25">
      <c r="A67" s="109"/>
      <c r="B67" s="84" t="s">
        <v>112</v>
      </c>
      <c r="C67" s="157">
        <f t="shared" ref="C67:E67" si="33">SUM(C65,C60)</f>
        <v>5064226</v>
      </c>
      <c r="D67" s="157">
        <f t="shared" si="33"/>
        <v>4904836</v>
      </c>
      <c r="E67" s="164">
        <f t="shared" si="33"/>
        <v>5148964</v>
      </c>
      <c r="F67" s="164">
        <f t="shared" ref="F67:G67" si="34">SUM(F65,F60)</f>
        <v>5096537</v>
      </c>
      <c r="G67" s="164">
        <f t="shared" si="34"/>
        <v>4862901</v>
      </c>
      <c r="H67" s="157">
        <f t="shared" ref="H67:I67" si="35">SUM(H65,H60)</f>
        <v>4891782</v>
      </c>
      <c r="I67" s="164">
        <f t="shared" si="35"/>
        <v>4746631</v>
      </c>
      <c r="J67" s="164">
        <f t="shared" ref="J67:M67" si="36">SUM(J65,J60)</f>
        <v>4830606</v>
      </c>
      <c r="K67" s="164">
        <f t="shared" si="36"/>
        <v>4745850.663213565</v>
      </c>
      <c r="L67" s="157">
        <f t="shared" si="36"/>
        <v>4840507</v>
      </c>
      <c r="M67" s="164">
        <f t="shared" si="36"/>
        <v>4707060</v>
      </c>
      <c r="N67" s="164">
        <f t="shared" ref="N67" si="37">SUM(N65,N60)</f>
        <v>4650077</v>
      </c>
    </row>
    <row r="68" spans="1:14" x14ac:dyDescent="0.25">
      <c r="C68" s="85"/>
      <c r="D68" s="85"/>
      <c r="E68" s="85"/>
      <c r="F68" s="85"/>
      <c r="G68" s="85"/>
      <c r="H68" s="85"/>
      <c r="I68" s="85"/>
      <c r="J68" s="85"/>
      <c r="K68" s="85"/>
      <c r="L68" s="85"/>
      <c r="M68" s="85"/>
      <c r="N68" s="85"/>
    </row>
    <row r="69" spans="1:14" x14ac:dyDescent="0.25">
      <c r="C69" s="85"/>
      <c r="D69" s="85"/>
      <c r="E69" s="85"/>
      <c r="F69" s="85"/>
      <c r="G69" s="85"/>
      <c r="H69" s="85"/>
      <c r="I69" s="85"/>
      <c r="J69" s="85"/>
      <c r="K69" s="85"/>
      <c r="L69" s="85"/>
      <c r="M69" s="85"/>
      <c r="N69" s="8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45" zoomScaleNormal="145" workbookViewId="0"/>
  </sheetViews>
  <sheetFormatPr defaultColWidth="9.140625" defaultRowHeight="15" customHeight="1" x14ac:dyDescent="0.25"/>
  <cols>
    <col min="1" max="1" width="5.7109375" style="57" customWidth="1"/>
    <col min="2" max="2" width="29.85546875" style="14" customWidth="1"/>
    <col min="3" max="14" width="15.7109375" style="7" customWidth="1"/>
    <col min="15" max="16384" width="9.140625" style="14"/>
  </cols>
  <sheetData>
    <row r="1" spans="1:21" ht="15" customHeight="1" x14ac:dyDescent="0.25">
      <c r="A1" s="58"/>
      <c r="C1" s="14"/>
      <c r="D1" s="14"/>
      <c r="E1" s="14"/>
      <c r="F1" s="14"/>
      <c r="G1" s="14"/>
      <c r="H1" s="14"/>
      <c r="I1" s="14"/>
      <c r="J1" s="14"/>
      <c r="K1" s="14"/>
      <c r="L1" s="14"/>
      <c r="M1" s="14"/>
      <c r="N1" s="14"/>
    </row>
    <row r="2" spans="1:21" ht="15" customHeight="1" x14ac:dyDescent="0.25">
      <c r="A2" s="58"/>
      <c r="C2" s="14"/>
      <c r="D2" s="14"/>
      <c r="E2" s="14"/>
      <c r="F2" s="14"/>
      <c r="G2" s="14"/>
      <c r="H2" s="14"/>
      <c r="I2" s="14"/>
      <c r="J2" s="14"/>
      <c r="K2" s="14"/>
      <c r="L2" s="14"/>
      <c r="M2" s="14"/>
      <c r="N2" s="14"/>
    </row>
    <row r="3" spans="1:21" ht="15" customHeight="1" x14ac:dyDescent="0.25">
      <c r="A3" s="58"/>
      <c r="B3" s="98" t="s">
        <v>192</v>
      </c>
      <c r="C3" s="15"/>
      <c r="D3" s="15"/>
      <c r="E3" s="15"/>
      <c r="F3" s="15"/>
      <c r="G3" s="15"/>
      <c r="H3" s="15"/>
      <c r="I3" s="15"/>
      <c r="J3" s="15"/>
      <c r="K3" s="15"/>
      <c r="L3" s="15"/>
      <c r="M3" s="15"/>
      <c r="N3" s="15"/>
    </row>
    <row r="4" spans="1:21" ht="8.1" customHeight="1" x14ac:dyDescent="0.25">
      <c r="A4" s="58"/>
      <c r="B4" s="98"/>
      <c r="C4" s="57" t="s">
        <v>32</v>
      </c>
      <c r="D4" s="57" t="s">
        <v>51</v>
      </c>
      <c r="E4" s="57" t="s">
        <v>52</v>
      </c>
      <c r="F4" s="57" t="s">
        <v>203</v>
      </c>
      <c r="G4" s="57" t="s">
        <v>210</v>
      </c>
      <c r="H4" s="57" t="s">
        <v>213</v>
      </c>
      <c r="I4" s="57" t="s">
        <v>222</v>
      </c>
      <c r="J4" s="57" t="s">
        <v>234</v>
      </c>
      <c r="K4" s="57" t="s">
        <v>240</v>
      </c>
      <c r="L4" s="57" t="s">
        <v>242</v>
      </c>
      <c r="M4" s="57" t="s">
        <v>246</v>
      </c>
      <c r="N4" s="57" t="s">
        <v>261</v>
      </c>
    </row>
    <row r="5" spans="1:21" ht="24.95" customHeight="1" x14ac:dyDescent="0.25">
      <c r="B5" s="99" t="s">
        <v>10</v>
      </c>
      <c r="C5" s="100">
        <v>2020</v>
      </c>
      <c r="D5" s="100">
        <v>2021</v>
      </c>
      <c r="E5" s="100" t="s">
        <v>52</v>
      </c>
      <c r="F5" s="100" t="s">
        <v>203</v>
      </c>
      <c r="G5" s="100" t="s">
        <v>210</v>
      </c>
      <c r="H5" s="100">
        <v>2022</v>
      </c>
      <c r="I5" s="100" t="s">
        <v>222</v>
      </c>
      <c r="J5" s="100" t="s">
        <v>234</v>
      </c>
      <c r="K5" s="100" t="s">
        <v>240</v>
      </c>
      <c r="L5" s="100">
        <v>2023</v>
      </c>
      <c r="M5" s="100" t="s">
        <v>246</v>
      </c>
      <c r="N5" s="100" t="s">
        <v>261</v>
      </c>
    </row>
    <row r="6" spans="1:21" ht="15" customHeight="1" x14ac:dyDescent="0.25">
      <c r="A6" s="57">
        <v>2</v>
      </c>
      <c r="B6" s="88" t="s">
        <v>194</v>
      </c>
      <c r="C6" s="152">
        <v>2024.3140000000001</v>
      </c>
      <c r="D6" s="152">
        <v>1699.3150000000001</v>
      </c>
      <c r="E6" s="19">
        <v>1704.41</v>
      </c>
      <c r="F6" s="19">
        <v>1670.336</v>
      </c>
      <c r="G6" s="19">
        <v>1650.2360000000001</v>
      </c>
      <c r="H6" s="152">
        <v>1669.259</v>
      </c>
      <c r="I6" s="19">
        <v>1668.973</v>
      </c>
      <c r="J6" s="19">
        <v>1680.8510000000001</v>
      </c>
      <c r="K6" s="19">
        <v>1662.327</v>
      </c>
      <c r="L6" s="152">
        <v>1725.566</v>
      </c>
      <c r="M6" s="19">
        <v>1740.2349999999999</v>
      </c>
      <c r="N6" s="19">
        <v>1854.0409999999999</v>
      </c>
    </row>
    <row r="7" spans="1:21" ht="15" customHeight="1" x14ac:dyDescent="0.25">
      <c r="A7" s="57">
        <v>3</v>
      </c>
      <c r="B7" s="88" t="s">
        <v>196</v>
      </c>
      <c r="C7" s="152">
        <v>1121.2070000000001</v>
      </c>
      <c r="D7" s="152">
        <v>763.01900000000001</v>
      </c>
      <c r="E7" s="19">
        <v>598.95000000000005</v>
      </c>
      <c r="F7" s="19">
        <v>632.56899999999996</v>
      </c>
      <c r="G7" s="19">
        <v>537.86300000000006</v>
      </c>
      <c r="H7" s="152">
        <v>515.88800000000003</v>
      </c>
      <c r="I7" s="19">
        <v>375.166</v>
      </c>
      <c r="J7" s="19">
        <v>421.47899999999998</v>
      </c>
      <c r="K7" s="19">
        <v>422.27699999999999</v>
      </c>
      <c r="L7" s="152">
        <v>468.31700000000001</v>
      </c>
      <c r="M7" s="19">
        <v>324.28300000000002</v>
      </c>
      <c r="N7" s="19">
        <v>474.05099999999999</v>
      </c>
    </row>
    <row r="8" spans="1:21" ht="15" customHeight="1" x14ac:dyDescent="0.25">
      <c r="A8" s="57">
        <v>4</v>
      </c>
      <c r="B8" s="88" t="s">
        <v>197</v>
      </c>
      <c r="C8" s="152">
        <v>923.69</v>
      </c>
      <c r="D8" s="152">
        <v>962.46600000000001</v>
      </c>
      <c r="E8" s="19">
        <v>1122.4680000000001</v>
      </c>
      <c r="F8" s="19">
        <v>1045.3979999999999</v>
      </c>
      <c r="G8" s="19">
        <v>1115.097</v>
      </c>
      <c r="H8" s="152">
        <v>1160.9670000000001</v>
      </c>
      <c r="I8" s="19">
        <v>1301.69</v>
      </c>
      <c r="J8" s="19">
        <v>1262.2339999999999</v>
      </c>
      <c r="K8" s="19">
        <v>1242.442</v>
      </c>
      <c r="L8" s="152">
        <v>1269.067</v>
      </c>
      <c r="M8" s="19">
        <v>1427.422</v>
      </c>
      <c r="N8" s="19">
        <v>1387.4559999999999</v>
      </c>
    </row>
    <row r="9" spans="1:21" ht="15" customHeight="1" x14ac:dyDescent="0.25">
      <c r="A9" s="57">
        <v>5</v>
      </c>
      <c r="B9" s="88" t="s">
        <v>218</v>
      </c>
      <c r="C9" s="152">
        <v>418.91700000000003</v>
      </c>
      <c r="D9" s="152">
        <v>743.83500000000004</v>
      </c>
      <c r="E9" s="19">
        <v>781.52099999999996</v>
      </c>
      <c r="F9" s="19">
        <v>850.56972632676116</v>
      </c>
      <c r="G9" s="19">
        <v>793.37434895951242</v>
      </c>
      <c r="H9" s="152">
        <v>760.32310063275122</v>
      </c>
      <c r="I9" s="19">
        <v>676.60010063275115</v>
      </c>
      <c r="J9" s="19">
        <v>445.73337430599003</v>
      </c>
      <c r="K9" s="19">
        <v>406.37075167323883</v>
      </c>
      <c r="L9" s="152">
        <v>391.15600000000001</v>
      </c>
      <c r="M9" s="19">
        <v>380.75401435451516</v>
      </c>
      <c r="N9" s="19">
        <v>509.70499999999998</v>
      </c>
    </row>
    <row r="10" spans="1:21" ht="15" customHeight="1" x14ac:dyDescent="0.25">
      <c r="A10" s="57">
        <v>6</v>
      </c>
      <c r="B10" s="88" t="s">
        <v>195</v>
      </c>
      <c r="C10" s="153">
        <v>2.2049475194370243</v>
      </c>
      <c r="D10" s="153">
        <v>1.2939240557381677</v>
      </c>
      <c r="E10" s="165">
        <v>1.4362608298433439</v>
      </c>
      <c r="F10" s="165">
        <v>1.229056205085757</v>
      </c>
      <c r="G10" s="165">
        <v>1.4055117883032362</v>
      </c>
      <c r="H10" s="153">
        <v>1.5269390066326112</v>
      </c>
      <c r="I10" s="165">
        <v>1.923869060590842</v>
      </c>
      <c r="J10" s="165">
        <v>2.8318139784020149</v>
      </c>
      <c r="K10" s="165">
        <v>3.0574100003118407</v>
      </c>
      <c r="L10" s="153">
        <v>3.2444012107701274</v>
      </c>
      <c r="M10" s="165">
        <v>3.748934866569642</v>
      </c>
      <c r="N10" s="165">
        <v>2.7220764952276317</v>
      </c>
    </row>
    <row r="11" spans="1:21" ht="8.1" customHeight="1" x14ac:dyDescent="0.25">
      <c r="C11" s="96"/>
      <c r="D11" s="96"/>
      <c r="E11" s="96"/>
      <c r="F11" s="96"/>
      <c r="G11" s="96"/>
      <c r="H11" s="96"/>
      <c r="I11" s="96"/>
      <c r="J11" s="96"/>
      <c r="K11" s="96"/>
      <c r="L11" s="96"/>
      <c r="M11" s="96"/>
      <c r="N11" s="96"/>
    </row>
    <row r="12" spans="1:21" ht="15" customHeight="1" x14ac:dyDescent="0.25">
      <c r="B12" s="59" t="s">
        <v>259</v>
      </c>
      <c r="C12" s="103"/>
      <c r="D12" s="103"/>
      <c r="E12" s="103"/>
      <c r="F12" s="14"/>
      <c r="G12" s="14"/>
      <c r="H12" s="102"/>
      <c r="I12" s="103"/>
      <c r="J12" s="103"/>
      <c r="K12" s="103"/>
      <c r="L12" s="102"/>
      <c r="M12" s="103"/>
      <c r="N12" s="103"/>
      <c r="O12" s="102"/>
      <c r="P12" s="102"/>
      <c r="Q12" s="102"/>
      <c r="R12" s="102"/>
      <c r="S12" s="102"/>
      <c r="T12" s="102"/>
      <c r="U12" s="102"/>
    </row>
    <row r="13" spans="1:21" ht="15" customHeight="1" x14ac:dyDescent="0.25">
      <c r="B13" s="59" t="s">
        <v>220</v>
      </c>
      <c r="C13" s="103"/>
      <c r="D13" s="103"/>
      <c r="E13" s="103"/>
      <c r="F13" s="103"/>
      <c r="G13" s="14"/>
      <c r="H13" s="14"/>
      <c r="I13" s="103"/>
      <c r="J13" s="103"/>
      <c r="K13" s="103"/>
      <c r="L13" s="14"/>
      <c r="M13" s="103"/>
      <c r="N13" s="103"/>
    </row>
    <row r="14" spans="1:21" ht="15" customHeight="1" x14ac:dyDescent="0.25">
      <c r="B14" s="59" t="s">
        <v>271</v>
      </c>
      <c r="C14" s="103"/>
      <c r="D14" s="103"/>
      <c r="E14" s="103"/>
      <c r="F14" s="103"/>
      <c r="G14" s="14"/>
      <c r="H14" s="14"/>
      <c r="I14" s="103"/>
      <c r="J14" s="103"/>
      <c r="K14" s="103"/>
      <c r="L14" s="14"/>
      <c r="M14" s="103"/>
      <c r="N14" s="103"/>
    </row>
    <row r="15" spans="1:21" ht="15" customHeight="1" x14ac:dyDescent="0.25">
      <c r="B15" s="59"/>
    </row>
    <row r="17" spans="2:14" ht="15" customHeight="1" x14ac:dyDescent="0.25">
      <c r="B17" s="103"/>
    </row>
    <row r="21" spans="2:14" ht="15" customHeight="1" x14ac:dyDescent="0.25">
      <c r="C21" s="97"/>
      <c r="D21" s="97"/>
      <c r="E21" s="97"/>
      <c r="F21" s="97"/>
      <c r="G21" s="97"/>
      <c r="H21" s="97"/>
      <c r="I21" s="97"/>
      <c r="J21" s="97"/>
      <c r="K21" s="97"/>
      <c r="L21" s="97"/>
      <c r="M21" s="97"/>
      <c r="N21" s="97"/>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Rafael Diniz</cp:lastModifiedBy>
  <dcterms:created xsi:type="dcterms:W3CDTF">2018-08-30T17:22:39Z</dcterms:created>
  <dcterms:modified xsi:type="dcterms:W3CDTF">2024-08-27T13:09:26Z</dcterms:modified>
</cp:coreProperties>
</file>